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tabRatio="971" firstSheet="4" activeTab="12"/>
  </bookViews>
  <sheets>
    <sheet name="2_VSAFAS_2p" sheetId="1" r:id="rId1"/>
    <sheet name="3_VSAFAS_2p" sheetId="2" r:id="rId2"/>
    <sheet name="5_VSAFAS_2p" sheetId="3" r:id="rId3"/>
    <sheet name="8_VSAFAS_1p" sheetId="4" r:id="rId4"/>
    <sheet name="12_VSAFAS_1p" sheetId="5" r:id="rId5"/>
    <sheet name="13_VSAFAS_1p" sheetId="6" r:id="rId6"/>
    <sheet name="17_VSAFAS_7p" sheetId="7" r:id="rId7"/>
    <sheet name="17_VSAFAS_8p" sheetId="8" r:id="rId8"/>
    <sheet name="17_VSAFAS_12p" sheetId="9" r:id="rId9"/>
    <sheet name="17_VSAFAS_13p" sheetId="10" r:id="rId10"/>
    <sheet name="20_VSAFAS_4p" sheetId="11" r:id="rId11"/>
    <sheet name="20_VSAFAS_5p" sheetId="12" r:id="rId12"/>
    <sheet name="25_VSAFAS_P" sheetId="13" r:id="rId13"/>
    <sheet name="Lapas1" sheetId="14" r:id="rId14"/>
  </sheets>
  <externalReferences>
    <externalReference r:id="rId17"/>
    <externalReference r:id="rId18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4">'12_VSAFAS_1p'!$A$1:$R$54</definedName>
    <definedName name="_xlnm.Print_Area" localSheetId="5">'13_VSAFAS_1p'!$A$1:$M$44</definedName>
    <definedName name="_xlnm.Print_Area" localSheetId="8">'17_VSAFAS_12p'!$A$1:$I$25</definedName>
    <definedName name="_xlnm.Print_Area" localSheetId="6">'17_VSAFAS_7p'!$A$1:$I$32</definedName>
    <definedName name="_xlnm.Print_Area" localSheetId="7">'17_VSAFAS_8p'!$A$1:$G$39</definedName>
    <definedName name="_xlnm.Print_Area" localSheetId="0">'2_VSAFAS_2p'!$A$1:$G$102</definedName>
    <definedName name="_xlnm.Print_Area" localSheetId="10">'20_VSAFAS_4p'!$A$1:$M$28</definedName>
    <definedName name="_xlnm.Print_Area" localSheetId="11">'20_VSAFAS_5p'!$A$1:$H$20</definedName>
    <definedName name="_xlnm.Print_Area" localSheetId="1">'3_VSAFAS_2p'!$A$1:$I$66</definedName>
    <definedName name="_xlnm.Print_Area" localSheetId="2">'5_VSAFAS_2p'!$A$1:$L$86</definedName>
    <definedName name="_xlnm.Print_Area" localSheetId="3">'8_VSAFAS_1p'!$A$1:$J$37</definedName>
    <definedName name="_xlnm.Print_Titles" localSheetId="4">'12_VSAFAS_1p'!$9:$11</definedName>
    <definedName name="_xlnm.Print_Titles" localSheetId="5">'13_VSAFAS_1p'!$9:$11</definedName>
    <definedName name="_xlnm.Print_Titles" localSheetId="0">'2_VSAFAS_2p'!$19:$19</definedName>
    <definedName name="_xlnm.Print_Titles" localSheetId="10">'20_VSAFAS_4p'!$10:$12</definedName>
    <definedName name="_xlnm.Print_Titles" localSheetId="1">'3_VSAFAS_2p'!$20:$20</definedName>
    <definedName name="_xlnm.Print_Titles" localSheetId="2">'5_VSAFAS_2p'!$18:$21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<sst xmlns="http://schemas.openxmlformats.org/spreadsheetml/2006/main" count="1202" uniqueCount="671">
  <si>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</si>
  <si>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</si>
  <si>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</si>
  <si>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</si>
  <si>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</si>
  <si>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</si>
  <si>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</si>
  <si>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</si>
  <si>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</si>
  <si>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</si>
  <si>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</si>
  <si>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</si>
  <si>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Parduoto, perduoto ir  nurašyto turto suma per ataskaitinį laikotarpį</t>
  </si>
  <si>
    <t>Sukaupta amortizacijos suma ataskaitinio laikotarpio pradžioje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</si>
  <si>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</si>
  <si>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</si>
  <si>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</si>
  <si>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Sukaupta amortizacijos suma ataskaitinio laikotarpio pabaigoje (6+7+8-9+/-10)</t>
  </si>
  <si>
    <t>Apskaičiuota nuvertėjimo suma per ataskaitinį laikotarpį</t>
  </si>
  <si>
    <t>Sukaupta parduoto, perduoto ir nurašyto turto nuvertėjimo suma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</si>
  <si>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</si>
  <si>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</si>
  <si>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</si>
  <si>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t>**– Kito subjekto sukaupta turto amortizacijos arba nuvertėjimo suma iki perdavimo.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</si>
  <si>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</si>
  <si>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</si>
  <si>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 xml:space="preserve">2. </t>
  </si>
  <si>
    <t>17-ojo VSAFAS „Finansinis turtas ir finansiniai įsipareigojimai“</t>
  </si>
  <si>
    <t>Balansinė vertė ataskaitinio laikotarpio pradžioje</t>
  </si>
  <si>
    <t>Balansinė vertė ataskaitinio laikotarpio pabaigoje</t>
  </si>
  <si>
    <t>Per ataskaitinį laikotarpį</t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</si>
  <si>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</si>
  <si>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</si>
  <si>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</si>
  <si>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</si>
  <si>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</si>
  <si>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</si>
  <si>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</si>
  <si>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</si>
  <si>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</si>
  <si>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</si>
  <si>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</si>
  <si>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</si>
  <si>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</si>
  <si>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</si>
  <si>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</si>
  <si>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</si>
  <si>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</si>
  <si>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</si>
  <si>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</si>
  <si>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</si>
  <si>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</si>
  <si>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Gautinos sumos už konfiskuotą turtą, baudos ir kitos netesybos</t>
  </si>
  <si>
    <t>1.5.1.</t>
  </si>
  <si>
    <t>Iš biudžeto</t>
  </si>
  <si>
    <t>1.5.2.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</si>
  <si>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</si>
  <si>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</si>
  <si>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</si>
  <si>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(1.1+1.2+1.3+1.4–1.5+1.6)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</si>
  <si>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</si>
  <si>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</si>
  <si>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</si>
  <si>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</si>
  <si>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</si>
  <si>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Pinigų ekvivalentai</t>
  </si>
  <si>
    <t>Pinigai iš savivaldybės biudžeto (2.1+2.2+2.3+2.4–2.5+2.6)</t>
  </si>
  <si>
    <t>2.1. </t>
  </si>
  <si>
    <t>Pinigai bankų sąskaitose </t>
  </si>
  <si>
    <t>2.2. </t>
  </si>
  <si>
    <t>2.3. </t>
  </si>
  <si>
    <t>2.4. 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</si>
  <si>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</si>
  <si>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</si>
  <si>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</si>
  <si>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</si>
  <si>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</si>
  <si>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</si>
  <si>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</si>
  <si>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</si>
  <si>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</si>
  <si>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</si>
  <si>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</si>
  <si>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</si>
  <si>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</si>
  <si>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</si>
  <si>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</si>
  <si>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</si>
  <si>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</si>
  <si>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</si>
  <si>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</si>
  <si>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</si>
  <si>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</si>
  <si>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</si>
  <si>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</si>
  <si>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Kitos mokėtinos sumos</t>
  </si>
  <si>
    <t>______________________________</t>
  </si>
  <si>
    <t xml:space="preserve">17-ojo VSAFAS „Finansinis turtas ir finansiniai įsipareigojimai“ </t>
  </si>
  <si>
    <t>Įsipareigojimų dalis valiuta</t>
  </si>
  <si>
    <t>Eurais </t>
  </si>
  <si>
    <t>JAV doleriais </t>
  </si>
  <si>
    <t>Kitomis  </t>
  </si>
  <si>
    <t>Iš viso 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</si>
  <si>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</si>
  <si>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</si>
  <si>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</si>
  <si>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</si>
  <si>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</si>
  <si>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t>20-ojo VSAFAS „Finansavimo sumos“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</si>
  <si>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</si>
  <si>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</si>
  <si>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</si>
  <si>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</si>
  <si>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</si>
  <si>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</si>
  <si>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</si>
  <si>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</si>
  <si>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</si>
  <si>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</si>
  <si>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</si>
  <si>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</si>
  <si>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</si>
  <si>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</si>
  <si>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</si>
  <si>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</si>
  <si>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</si>
  <si>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</si>
  <si>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</si>
  <si>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</si>
  <si>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</si>
  <si>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</si>
  <si>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</si>
  <si>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</si>
  <si>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</si>
  <si>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</si>
  <si>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</si>
  <si>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</si>
  <si>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</si>
  <si>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</si>
  <si>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</si>
  <si>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</si>
  <si>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</si>
  <si>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</si>
  <si>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</si>
  <si>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</si>
  <si>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</si>
  <si>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</si>
  <si>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</si>
  <si>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</si>
  <si>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</si>
  <si>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</si>
  <si>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</si>
  <si>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</si>
  <si>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</si>
  <si>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</si>
  <si>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</si>
  <si>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</si>
  <si>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</si>
  <si>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</si>
  <si>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</si>
  <si>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</si>
  <si>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</si>
  <si>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</si>
  <si>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</si>
  <si>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</si>
  <si>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</si>
  <si>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</si>
  <si>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</si>
  <si>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Paprastojo remonto ir eksploatavimo</t>
  </si>
  <si>
    <t>Nuvertėjimo ir nurašytų sumų</t>
  </si>
  <si>
    <t>1.9.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</si>
  <si>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</si>
  <si>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</si>
  <si>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</si>
  <si>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</si>
  <si>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</si>
  <si>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</si>
  <si>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</si>
  <si>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</si>
  <si>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</si>
  <si>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</si>
  <si>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</si>
  <si>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</si>
  <si>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</si>
  <si>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</si>
  <si>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</si>
  <si>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</si>
  <si>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</si>
  <si>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</si>
  <si>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</si>
  <si>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</si>
  <si>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</si>
  <si>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</si>
  <si>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</si>
  <si>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</si>
  <si>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</si>
  <si>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</si>
  <si>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</si>
  <si>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</si>
  <si>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</si>
  <si>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</si>
  <si>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</si>
  <si>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</si>
  <si>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</si>
  <si>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</si>
  <si>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</si>
  <si>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</si>
  <si>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</si>
  <si>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</si>
  <si>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</si>
  <si>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</si>
  <si>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</si>
  <si>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</si>
  <si>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</si>
  <si>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</si>
  <si>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</si>
  <si>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</si>
  <si>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</si>
  <si>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</si>
  <si>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</si>
  <si>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</si>
  <si>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</si>
  <si>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</si>
  <si>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</si>
  <si>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</si>
  <si>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</si>
  <si>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</si>
  <si>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</si>
  <si>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</si>
  <si>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</si>
  <si>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</si>
  <si>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</si>
  <si>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</si>
  <si>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</si>
  <si>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</si>
  <si>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</si>
  <si>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</si>
  <si>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</si>
  <si>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II.3.</t>
  </si>
  <si>
    <t>Iš viso</t>
  </si>
  <si>
    <t>5-ojo VSAFAS „Pinigų srautų ataskaita“</t>
  </si>
  <si>
    <t>PINIGŲ SRAUTŲ ATASKAITA</t>
  </si>
  <si>
    <t>3</t>
  </si>
  <si>
    <t>PAGRINDINĖS VEIKLOS PINIGŲ SRAUTAI</t>
  </si>
  <si>
    <t>Įplaukos</t>
  </si>
  <si>
    <t>Finansavimo sumos kitoms išlaidoms ir atsargoms:</t>
  </si>
  <si>
    <t>Iš valstybės biudžeto</t>
  </si>
  <si>
    <t>Iš mokesčių</t>
  </si>
  <si>
    <t>Iš socialinių įmokų</t>
  </si>
  <si>
    <t>I.5.</t>
  </si>
  <si>
    <t>Gautos palūkanos</t>
  </si>
  <si>
    <t>I.6.</t>
  </si>
  <si>
    <t>Kitos įplaukos</t>
  </si>
  <si>
    <t>Pervestos lėšos</t>
  </si>
  <si>
    <t>Į valstybės biudžetą</t>
  </si>
  <si>
    <t>Į savivaldybių biudžetus</t>
  </si>
  <si>
    <t>ES, užsienio valstybėms ir tarptautinėms organizacijoms</t>
  </si>
  <si>
    <t>Kitiems subjektams</t>
  </si>
  <si>
    <t>Išmokos</t>
  </si>
  <si>
    <t>Socialinių išmokų</t>
  </si>
  <si>
    <t>Kitų paslaugų įsigijimo</t>
  </si>
  <si>
    <t>Sumokėtos palūkanos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</si>
  <si>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</si>
  <si>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</si>
  <si>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</si>
  <si>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</si>
  <si>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</si>
  <si>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</si>
  <si>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t>Terminuotųjų indėlių (padidėjimas) sumažėjimas</t>
  </si>
  <si>
    <t>Kiti investicinės veiklos pinigų srautai</t>
  </si>
  <si>
    <t>FINANSINĖS VEIKLOS PINIGŲ SRAUTAI</t>
  </si>
  <si>
    <t>Įplaukos iš gautų paskolų</t>
  </si>
  <si>
    <t>Kiti finansinės veiklos pinigų srautai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</si>
  <si>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</si>
  <si>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</si>
  <si>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</si>
  <si>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r>
      <t>V</t>
    </r>
    <r>
      <rPr>
        <sz val="10"/>
        <rFont val="Times New Roman"/>
        <family val="1"/>
      </rPr>
      <t>.</t>
    </r>
  </si>
  <si>
    <r>
      <t>VI</t>
    </r>
    <r>
      <rPr>
        <sz val="10"/>
        <rFont val="Times New Roman"/>
        <family val="1"/>
      </rPr>
      <t>.</t>
    </r>
  </si>
  <si>
    <r>
      <t xml:space="preserve">Gautų </t>
    </r>
    <r>
      <rPr>
        <sz val="10"/>
        <rFont val="Times New Roman"/>
        <family val="1"/>
      </rPr>
      <t>paskolų grąžinimas</t>
    </r>
  </si>
  <si>
    <t>(Žemesniojo lygio viešojo sektoriaus subjektų, išskyrus mokesčių fondus ir išteklių fondus, pinigų srautų ataskaitos forma)</t>
  </si>
  <si>
    <t>Tiesioginiai pinigų srautai</t>
  </si>
  <si>
    <t>Netiesioginiai pinigų srautai</t>
  </si>
  <si>
    <t>Netiesioginiaipinigų srautai</t>
  </si>
  <si>
    <t>I.1.1</t>
  </si>
  <si>
    <t>I.1.2</t>
  </si>
  <si>
    <t>I.1.3</t>
  </si>
  <si>
    <t>Iš ES, užsienio valstybių ir tarptautinių organizacijų</t>
  </si>
  <si>
    <t>I.1.4</t>
  </si>
  <si>
    <t>1.3.</t>
  </si>
  <si>
    <t>Už suteiktas paslaugas iš pirkėjų</t>
  </si>
  <si>
    <t>Už suteiktas paslaugas iš biudžeto</t>
  </si>
  <si>
    <t>I.7.</t>
  </si>
  <si>
    <t xml:space="preserve">Į kitus išteklių fondus </t>
  </si>
  <si>
    <t xml:space="preserve"> Viešojo sektoriaus subjektams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</si>
  <si>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</si>
  <si>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</si>
  <si>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</si>
  <si>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</si>
  <si>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</si>
  <si>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</si>
  <si>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Atsargų įsigijimo</t>
  </si>
  <si>
    <t>III.8</t>
  </si>
  <si>
    <t>III.9</t>
  </si>
  <si>
    <t>Nuomos</t>
  </si>
  <si>
    <t>III.10</t>
  </si>
  <si>
    <t>III.11</t>
  </si>
  <si>
    <t>III.12</t>
  </si>
  <si>
    <t>Finansinės nuomos (lizingo) įsipareigojimų apmokėjimas</t>
  </si>
  <si>
    <t>IV.3</t>
  </si>
  <si>
    <t>IV.4</t>
  </si>
  <si>
    <t xml:space="preserve">Grąžintos ir perduotos finansavimo sumos ilgalaikiam ir biologiniam turtui įsigyti </t>
  </si>
  <si>
    <t>Gauti dividendai</t>
  </si>
  <si>
    <t>VALIUTOS KURSŲ PASIKEITIMO ĮTAKA PINIGŲ IR PINIGŲ EKVIVALENTŲ LIKUČIUI</t>
  </si>
  <si>
    <t xml:space="preserve"> (parašas) 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</si>
  <si>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</si>
  <si>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r>
      <t>II.</t>
    </r>
    <r>
      <rPr>
        <sz val="10"/>
        <rFont val="Times New Roman"/>
        <family val="1"/>
      </rPr>
      <t>5</t>
    </r>
  </si>
  <si>
    <r>
      <t>II.</t>
    </r>
    <r>
      <rPr>
        <sz val="10"/>
        <rFont val="Times New Roman"/>
        <family val="1"/>
      </rPr>
      <t>6</t>
    </r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</si>
  <si>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</si>
  <si>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</si>
  <si>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</si>
  <si>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</si>
  <si>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Iš </t>
    </r>
    <r>
      <rPr>
        <sz val="10"/>
        <rFont val="Times New Roman"/>
        <family val="1"/>
      </rPr>
      <t>kitų šaltinių</t>
    </r>
  </si>
  <si>
    <t>Ataskaitinio laikotarpio pabaigoje</t>
  </si>
  <si>
    <t>X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</si>
  <si>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</si>
  <si>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</si>
  <si>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</si>
  <si>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</si>
  <si>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</si>
  <si>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</si>
  <si>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</si>
  <si>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</si>
  <si>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</si>
  <si>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5.2.</t>
  </si>
  <si>
    <t>_____________________________</t>
  </si>
  <si>
    <t>Straipsnio pavadinimas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</si>
  <si>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</si>
  <si>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</si>
  <si>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</si>
  <si>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(vyriausiasis buhalteris (buhalteris))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</si>
  <si>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</si>
  <si>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</si>
  <si>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</si>
  <si>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</si>
  <si>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</si>
  <si>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</si>
  <si>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</si>
  <si>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 xml:space="preserve">(viešojo sektoriaus subjekto vadovas arba jo įgaliotas administracijos </t>
  </si>
  <si>
    <t>vadovas)</t>
  </si>
  <si>
    <t xml:space="preserve">______________________________________________________                      </t>
  </si>
  <si>
    <t>22.</t>
  </si>
  <si>
    <t>25.</t>
  </si>
  <si>
    <t>4.3.</t>
  </si>
  <si>
    <t>5=3+4</t>
  </si>
  <si>
    <t>Kitos</t>
  </si>
  <si>
    <t>Sunaudotų ir parduotų atsargų savikaina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</si>
  <si>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</si>
  <si>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</si>
  <si>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</si>
  <si>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</si>
  <si>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</si>
  <si>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</si>
  <si>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</si>
  <si>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</si>
  <si>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</si>
  <si>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</si>
  <si>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</si>
  <si>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</si>
  <si>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</si>
  <si>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</si>
  <si>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</si>
  <si>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</si>
  <si>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</si>
  <si>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</si>
  <si>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</si>
  <si>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</si>
  <si>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</si>
  <si>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</si>
  <si>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</si>
  <si>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(1+2-3+/-4)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</si>
  <si>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</si>
  <si>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</si>
  <si>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</si>
  <si>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</si>
  <si>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</si>
  <si>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</si>
  <si>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</si>
  <si>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(6+7+8-9+/-10)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</si>
  <si>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</si>
  <si>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</si>
  <si>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</si>
  <si>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</si>
  <si>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</si>
  <si>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</si>
  <si>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</si>
  <si>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</si>
  <si>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t>22.1.</t>
  </si>
  <si>
    <t>22.2.</t>
  </si>
  <si>
    <t>22.3.</t>
  </si>
  <si>
    <t>* - Pažymėti ataskaitos laukai nepildomi.</t>
  </si>
  <si>
    <t>**- Kito subjekto sukaupta turto nusidėvėjimo arba nuvertėjimo suma iki perdavimo.</t>
  </si>
  <si>
    <t>1.4.</t>
  </si>
  <si>
    <t>1.5.</t>
  </si>
  <si>
    <t>1.6.</t>
  </si>
  <si>
    <t>1.7.</t>
  </si>
  <si>
    <t>1.8.</t>
  </si>
  <si>
    <t>2.5.</t>
  </si>
  <si>
    <t>2.6.</t>
  </si>
  <si>
    <t>3.3.</t>
  </si>
  <si>
    <t>3.4.</t>
  </si>
  <si>
    <t>3.5.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</si>
  <si>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</si>
  <si>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</si>
  <si>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</si>
  <si>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</si>
  <si>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</si>
  <si>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</si>
  <si>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</si>
  <si>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</si>
  <si>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</si>
  <si>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</si>
  <si>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</si>
  <si>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</si>
  <si>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</si>
  <si>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</si>
  <si>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</si>
  <si>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</si>
  <si>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</si>
  <si>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</si>
  <si>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</si>
  <si>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</si>
  <si>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</si>
  <si>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</si>
  <si>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</si>
  <si>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</si>
  <si>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</si>
  <si>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</si>
  <si>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</si>
  <si>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t>Atsargų balansinė vertė ataskaitinio laikotarpio pradžioje (1-6)</t>
  </si>
  <si>
    <t>_______________________________</t>
  </si>
  <si>
    <t>*Reikšmingos sumos turi būti detalizuojamos aiškinamojo rašto tekste.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</si>
  <si>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</si>
  <si>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</si>
  <si>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</si>
  <si>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</si>
  <si>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</si>
  <si>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Eil. Nr.</t>
  </si>
  <si>
    <t>1.</t>
  </si>
  <si>
    <t>1 priedas</t>
  </si>
  <si>
    <t>2.</t>
  </si>
  <si>
    <t>2 priedas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</si>
  <si>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</si>
  <si>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</si>
  <si>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</si>
  <si>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</si>
  <si>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</si>
  <si>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</si>
  <si>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</si>
  <si>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</si>
  <si>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</si>
  <si>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</si>
  <si>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</si>
  <si>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</si>
  <si>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</si>
  <si>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5 priedas</t>
  </si>
  <si>
    <t>16.</t>
  </si>
  <si>
    <t>17.</t>
  </si>
  <si>
    <t>18.</t>
  </si>
  <si>
    <t>19.</t>
  </si>
  <si>
    <t>20.</t>
  </si>
  <si>
    <t>21.</t>
  </si>
  <si>
    <t>8 priedas</t>
  </si>
  <si>
    <t>23.</t>
  </si>
  <si>
    <t>24.</t>
  </si>
  <si>
    <t>26.</t>
  </si>
  <si>
    <t>7 priedas</t>
  </si>
  <si>
    <t>12 priedas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</si>
  <si>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</si>
  <si>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</si>
  <si>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</si>
  <si>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</si>
  <si>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</si>
  <si>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</si>
  <si>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</si>
  <si>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</si>
  <si>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</si>
  <si>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</si>
  <si>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</si>
  <si>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</si>
  <si>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</si>
  <si>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</si>
  <si>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</si>
  <si>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</si>
  <si>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</si>
  <si>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</si>
  <si>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</si>
  <si>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</si>
  <si>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</si>
  <si>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</si>
  <si>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</si>
  <si>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</si>
  <si>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</si>
  <si>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</si>
  <si>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</si>
  <si>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</si>
  <si>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</si>
  <si>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</si>
  <si>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</si>
  <si>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</si>
  <si>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</si>
  <si>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</si>
  <si>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</si>
  <si>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</si>
  <si>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</si>
  <si>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</si>
  <si>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</si>
  <si>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</si>
  <si>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</si>
  <si>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</si>
  <si>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</si>
  <si>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</si>
  <si>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</si>
  <si>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</si>
  <si>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</si>
  <si>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</si>
  <si>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</si>
  <si>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</si>
  <si>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</si>
  <si>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</si>
  <si>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</si>
  <si>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</si>
  <si>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</si>
  <si>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</si>
  <si>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</si>
  <si>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</si>
  <si>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</si>
  <si>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</si>
  <si>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</si>
  <si>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</si>
  <si>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</si>
  <si>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</si>
  <si>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</si>
  <si>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</si>
  <si>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</si>
  <si>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</si>
  <si>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</si>
  <si>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</si>
  <si>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</si>
  <si>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</si>
  <si>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</si>
  <si>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</si>
  <si>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</si>
  <si>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</si>
  <si>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</si>
  <si>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</si>
  <si>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</si>
  <si>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</si>
  <si>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</si>
  <si>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</si>
  <si>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</si>
  <si>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</si>
  <si>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</si>
  <si>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</si>
  <si>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</si>
  <si>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</si>
  <si>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</si>
  <si>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</si>
  <si>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</si>
  <si>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</si>
  <si>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</si>
  <si>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</si>
  <si>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</si>
  <si>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</si>
  <si>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</si>
  <si>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</si>
  <si>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</si>
  <si>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</si>
  <si>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</si>
  <si>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</si>
  <si>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</si>
  <si>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</si>
  <si>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</si>
  <si>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</si>
  <si>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</si>
  <si>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</si>
  <si>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</si>
  <si>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</si>
  <si>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</si>
  <si>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</si>
  <si>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</si>
  <si>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</si>
  <si>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</si>
  <si>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</si>
  <si>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</si>
  <si>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</si>
  <si>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</si>
  <si>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</si>
  <si>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</si>
  <si>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</si>
  <si>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</si>
  <si>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</si>
  <si>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</si>
  <si>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</si>
  <si>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</si>
  <si>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</si>
  <si>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</si>
  <si>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</si>
  <si>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</si>
  <si>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</si>
  <si>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</si>
  <si>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</si>
  <si>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</si>
  <si>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</si>
  <si>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</si>
  <si>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</si>
  <si>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</si>
  <si>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</si>
  <si>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</si>
  <si>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</si>
  <si>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</si>
  <si>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</si>
  <si>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</si>
  <si>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</si>
  <si>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</si>
  <si>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</si>
  <si>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</si>
  <si>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</si>
  <si>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</si>
  <si>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</si>
  <si>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</si>
  <si>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</si>
  <si>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</si>
  <si>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</si>
  <si>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</si>
  <si>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</si>
  <si>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</si>
  <si>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***- Pažymėtose eilutėse parodomas skirtumas tarp ilgalaikio materialiojo turto tikrosios vertės ir įsigijimo savikainos.</t>
  </si>
  <si>
    <t>Tikroji vertė ataskaitinio laikotarpio pradžioje***</t>
  </si>
  <si>
    <t>Neatlygintinai gauto turto iš kito subjekto sukauptos tikrosios vertės pokytis***</t>
  </si>
  <si>
    <t>Tikrosios vertės pasikeitimo per ataskaitinį laikotarpį suma (+/-) ***</t>
  </si>
  <si>
    <t>Parduoto, perduoto ir nurašyto turto tikrosios vertės suma (22.1+22.2+22.3)***</t>
  </si>
  <si>
    <t>parduoto***</t>
  </si>
  <si>
    <t>perduoto***</t>
  </si>
  <si>
    <t>nurašyto***</t>
  </si>
  <si>
    <t>Pergrupavimai (+/-)***</t>
  </si>
  <si>
    <t>Tikroji vertė ataskaitinio laikotarpio pabaigoje (19+20+/-21-22+/-23)***</t>
  </si>
  <si>
    <t xml:space="preserve">3. </t>
  </si>
  <si>
    <t>Pateikimo valiuta ir tikslumas: eurais arba tūkstančiais eurų</t>
  </si>
  <si>
    <t xml:space="preserve">               Pateikimo valiuta ir tikslumas: eurais arba tūkstančiais eurų</t>
  </si>
  <si>
    <t>Kai kurių trumpalaikių mokėtinų sumų balansinė vertė (1+2+3+4+5)</t>
  </si>
  <si>
    <t xml:space="preserve">5.3. </t>
  </si>
  <si>
    <t xml:space="preserve">4.4. </t>
  </si>
  <si>
    <r>
      <t xml:space="preserve"> </t>
    </r>
    <r>
      <rPr>
        <b/>
        <sz val="11"/>
        <rFont val="Times New Roman"/>
        <family val="1"/>
      </rPr>
      <t>4.2.</t>
    </r>
  </si>
  <si>
    <r>
      <t xml:space="preserve"> </t>
    </r>
    <r>
      <rPr>
        <b/>
        <sz val="11"/>
        <rFont val="Times New Roman"/>
        <family val="1"/>
      </rPr>
      <t>4.1.</t>
    </r>
  </si>
  <si>
    <t xml:space="preserve">4. </t>
  </si>
  <si>
    <r>
      <t xml:space="preserve">INFORMACIJA APIE ĮSIPAREIGOJIMŲ DALĮ (ĮSKAITANT FINANSINĖS NUOMOS (LIZINGO) ĮSIPAREIGOJIMUS) </t>
    </r>
    <r>
      <rPr>
        <b/>
        <sz val="10"/>
        <rFont val="Times New Roman"/>
        <family val="1"/>
      </rPr>
      <t>EURAIS IR UŽSIENIO VALIUTOMIS</t>
    </r>
  </si>
  <si>
    <r>
      <t>(Informacijos apie įsipareigojimų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dalį (įskaitant finansinės nuomos (lizingo) įsipareigojimus) pateikimo žemesniojo ir aukštesniojo lygių finansinių ataskaitų aiškinamajame rašte eurais ir užsienio valiutomis forma)</t>
    </r>
  </si>
  <si>
    <t>Kultūros centras Dusetų dailės galerija</t>
  </si>
  <si>
    <t>300543472 Vytauto g. 54 Dusetos, Zarasų raj.</t>
  </si>
  <si>
    <t>Direktorius</t>
  </si>
  <si>
    <t>Alvydas Stauskas</t>
  </si>
  <si>
    <t>Vyr. buhalterė</t>
  </si>
  <si>
    <t>Rasutė Bejerienė</t>
  </si>
  <si>
    <t>300543472 Vytauto g. 54 Dusetos, zarasų raj.</t>
  </si>
  <si>
    <t>PAGAL 2015 M.GRUODŽIO 31 D. DUOMENIS</t>
  </si>
  <si>
    <t>300543472    Vytauto g. 54 Dusetos Zarasų raj.</t>
  </si>
  <si>
    <t>Vyr.buhalterė</t>
  </si>
  <si>
    <t>PAGAL 2017 M. GRUODŽIO  31 D. DUOMENIS</t>
  </si>
  <si>
    <t>PAGAL 2017 M. GRUODŽIO 31 D. DUOMENIS</t>
  </si>
  <si>
    <t>______2018-03-19__________Nr._B-34____</t>
  </si>
  <si>
    <r>
      <t xml:space="preserve">2017 M. INFORMACIJA PAGAL VEIKLOS SEGMENTUS 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</si>
</sst>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</numFmts>
  <fonts count="10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b/>
      <strike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trike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strike/>
      <sz val="10"/>
      <name val="Times New (W1)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9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0" borderId="1" applyNumberFormat="0" applyFill="0" applyAlignment="0" applyProtection="0"/>
    <xf numFmtId="0" fontId="85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0" borderId="3" applyNumberFormat="0" applyFill="0" applyAlignment="0" applyProtection="0"/>
    <xf numFmtId="0" fontId="8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28" fillId="34" borderId="0" applyNumberFormat="0" applyBorder="0" applyAlignment="0" applyProtection="0"/>
    <xf numFmtId="0" fontId="48" fillId="35" borderId="0" applyNumberFormat="0" applyFont="0" applyBorder="0" applyAlignment="0" applyProtection="0"/>
    <xf numFmtId="0" fontId="48" fillId="35" borderId="0" applyNumberFormat="0" applyFont="0" applyBorder="0" applyAlignment="0" applyProtection="0"/>
    <xf numFmtId="0" fontId="48" fillId="35" borderId="0" applyNumberFormat="0" applyFont="0" applyBorder="0" applyAlignment="0" applyProtection="0"/>
    <xf numFmtId="0" fontId="48" fillId="35" borderId="0" applyNumberFormat="0" applyFont="0" applyBorder="0" applyAlignment="0" applyProtection="0"/>
    <xf numFmtId="0" fontId="48" fillId="36" borderId="0" applyNumberFormat="0" applyFont="0" applyBorder="0" applyAlignment="0" applyProtection="0"/>
    <xf numFmtId="0" fontId="48" fillId="36" borderId="0" applyNumberFormat="0" applyFont="0" applyBorder="0" applyAlignment="0" applyProtection="0"/>
    <xf numFmtId="0" fontId="48" fillId="36" borderId="0" applyNumberFormat="0" applyFont="0" applyBorder="0" applyAlignment="0" applyProtection="0"/>
    <xf numFmtId="0" fontId="48" fillId="36" borderId="0" applyNumberFormat="0" applyFon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28" fillId="40" borderId="0" applyNumberFormat="0" applyBorder="0" applyAlignment="0" applyProtection="0"/>
    <xf numFmtId="0" fontId="48" fillId="41" borderId="0" applyNumberFormat="0" applyFont="0" applyBorder="0" applyAlignment="0" applyProtection="0"/>
    <xf numFmtId="0" fontId="48" fillId="41" borderId="0" applyNumberFormat="0" applyFont="0" applyBorder="0" applyAlignment="0" applyProtection="0"/>
    <xf numFmtId="0" fontId="48" fillId="41" borderId="0" applyNumberFormat="0" applyFont="0" applyBorder="0" applyAlignment="0" applyProtection="0"/>
    <xf numFmtId="0" fontId="48" fillId="41" borderId="0" applyNumberFormat="0" applyFont="0" applyBorder="0" applyAlignment="0" applyProtection="0"/>
    <xf numFmtId="0" fontId="48" fillId="42" borderId="0" applyNumberFormat="0" applyFont="0" applyBorder="0" applyAlignment="0" applyProtection="0"/>
    <xf numFmtId="0" fontId="48" fillId="42" borderId="0" applyNumberFormat="0" applyFont="0" applyBorder="0" applyAlignment="0" applyProtection="0"/>
    <xf numFmtId="0" fontId="48" fillId="42" borderId="0" applyNumberFormat="0" applyFont="0" applyBorder="0" applyAlignment="0" applyProtection="0"/>
    <xf numFmtId="0" fontId="48" fillId="42" borderId="0" applyNumberFormat="0" applyFont="0" applyBorder="0" applyAlignment="0" applyProtection="0"/>
    <xf numFmtId="0" fontId="49" fillId="43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44" borderId="0" applyNumberFormat="0" applyBorder="0" applyAlignment="0" applyProtection="0"/>
    <xf numFmtId="0" fontId="28" fillId="45" borderId="0" applyNumberFormat="0" applyBorder="0" applyAlignment="0" applyProtection="0"/>
    <xf numFmtId="0" fontId="48" fillId="46" borderId="0" applyNumberFormat="0" applyFont="0" applyBorder="0" applyAlignment="0" applyProtection="0"/>
    <xf numFmtId="0" fontId="48" fillId="46" borderId="0" applyNumberFormat="0" applyFont="0" applyBorder="0" applyAlignment="0" applyProtection="0"/>
    <xf numFmtId="0" fontId="48" fillId="46" borderId="0" applyNumberFormat="0" applyFont="0" applyBorder="0" applyAlignment="0" applyProtection="0"/>
    <xf numFmtId="0" fontId="48" fillId="46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28" fillId="25" borderId="0" applyNumberFormat="0" applyBorder="0" applyAlignment="0" applyProtection="0"/>
    <xf numFmtId="0" fontId="48" fillId="41" borderId="0" applyNumberFormat="0" applyFont="0" applyBorder="0" applyAlignment="0" applyProtection="0"/>
    <xf numFmtId="0" fontId="48" fillId="41" borderId="0" applyNumberFormat="0" applyFont="0" applyBorder="0" applyAlignment="0" applyProtection="0"/>
    <xf numFmtId="0" fontId="48" fillId="41" borderId="0" applyNumberFormat="0" applyFont="0" applyBorder="0" applyAlignment="0" applyProtection="0"/>
    <xf numFmtId="0" fontId="48" fillId="41" borderId="0" applyNumberFormat="0" applyFont="0" applyBorder="0" applyAlignment="0" applyProtection="0"/>
    <xf numFmtId="0" fontId="48" fillId="50" borderId="0" applyNumberFormat="0" applyFont="0" applyBorder="0" applyAlignment="0" applyProtection="0"/>
    <xf numFmtId="0" fontId="48" fillId="50" borderId="0" applyNumberFormat="0" applyFont="0" applyBorder="0" applyAlignment="0" applyProtection="0"/>
    <xf numFmtId="0" fontId="48" fillId="50" borderId="0" applyNumberFormat="0" applyFont="0" applyBorder="0" applyAlignment="0" applyProtection="0"/>
    <xf numFmtId="0" fontId="48" fillId="50" borderId="0" applyNumberFormat="0" applyFont="0" applyBorder="0" applyAlignment="0" applyProtection="0"/>
    <xf numFmtId="0" fontId="49" fillId="4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28" fillId="26" borderId="0" applyNumberFormat="0" applyBorder="0" applyAlignment="0" applyProtection="0"/>
    <xf numFmtId="0" fontId="48" fillId="53" borderId="0" applyNumberFormat="0" applyFont="0" applyBorder="0" applyAlignment="0" applyProtection="0"/>
    <xf numFmtId="0" fontId="48" fillId="53" borderId="0" applyNumberFormat="0" applyFont="0" applyBorder="0" applyAlignment="0" applyProtection="0"/>
    <xf numFmtId="0" fontId="48" fillId="53" borderId="0" applyNumberFormat="0" applyFont="0" applyBorder="0" applyAlignment="0" applyProtection="0"/>
    <xf numFmtId="0" fontId="48" fillId="53" borderId="0" applyNumberFormat="0" applyFont="0" applyBorder="0" applyAlignment="0" applyProtection="0"/>
    <xf numFmtId="0" fontId="48" fillId="54" borderId="0" applyNumberFormat="0" applyFont="0" applyBorder="0" applyAlignment="0" applyProtection="0"/>
    <xf numFmtId="0" fontId="48" fillId="54" borderId="0" applyNumberFormat="0" applyFont="0" applyBorder="0" applyAlignment="0" applyProtection="0"/>
    <xf numFmtId="0" fontId="48" fillId="54" borderId="0" applyNumberFormat="0" applyFont="0" applyBorder="0" applyAlignment="0" applyProtection="0"/>
    <xf numFmtId="0" fontId="48" fillId="54" borderId="0" applyNumberFormat="0" applyFon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55" borderId="0" applyNumberFormat="0" applyBorder="0" applyAlignment="0" applyProtection="0"/>
    <xf numFmtId="0" fontId="28" fillId="56" borderId="0" applyNumberFormat="0" applyBorder="0" applyAlignment="0" applyProtection="0"/>
    <xf numFmtId="0" fontId="48" fillId="57" borderId="0" applyNumberFormat="0" applyFont="0" applyBorder="0" applyAlignment="0" applyProtection="0"/>
    <xf numFmtId="0" fontId="48" fillId="57" borderId="0" applyNumberFormat="0" applyFont="0" applyBorder="0" applyAlignment="0" applyProtection="0"/>
    <xf numFmtId="0" fontId="48" fillId="57" borderId="0" applyNumberFormat="0" applyFont="0" applyBorder="0" applyAlignment="0" applyProtection="0"/>
    <xf numFmtId="0" fontId="48" fillId="57" borderId="0" applyNumberFormat="0" applyFont="0" applyBorder="0" applyAlignment="0" applyProtection="0"/>
    <xf numFmtId="0" fontId="48" fillId="36" borderId="0" applyNumberFormat="0" applyFont="0" applyBorder="0" applyAlignment="0" applyProtection="0"/>
    <xf numFmtId="0" fontId="48" fillId="36" borderId="0" applyNumberFormat="0" applyFont="0" applyBorder="0" applyAlignment="0" applyProtection="0"/>
    <xf numFmtId="0" fontId="48" fillId="36" borderId="0" applyNumberFormat="0" applyFont="0" applyBorder="0" applyAlignment="0" applyProtection="0"/>
    <xf numFmtId="0" fontId="48" fillId="36" borderId="0" applyNumberFormat="0" applyFon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8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0" fillId="43" borderId="0" applyNumberFormat="0" applyBorder="0" applyAlignment="0" applyProtection="0"/>
    <xf numFmtId="0" fontId="90" fillId="60" borderId="0" applyNumberFormat="0" applyBorder="0" applyAlignment="0" applyProtection="0"/>
    <xf numFmtId="0" fontId="30" fillId="61" borderId="4" applyNumberFormat="0" applyAlignment="0" applyProtection="0"/>
    <xf numFmtId="0" fontId="53" fillId="62" borderId="5" applyNumberFormat="0" applyAlignment="0" applyProtection="0"/>
    <xf numFmtId="0" fontId="53" fillId="62" borderId="5" applyNumberFormat="0" applyAlignment="0" applyProtection="0"/>
    <xf numFmtId="0" fontId="53" fillId="62" borderId="5" applyNumberFormat="0" applyAlignment="0" applyProtection="0"/>
    <xf numFmtId="0" fontId="53" fillId="62" borderId="5" applyNumberFormat="0" applyAlignment="0" applyProtection="0"/>
    <xf numFmtId="0" fontId="53" fillId="62" borderId="5" applyNumberFormat="0" applyAlignment="0" applyProtection="0"/>
    <xf numFmtId="0" fontId="53" fillId="62" borderId="5" applyNumberFormat="0" applyAlignment="0" applyProtection="0"/>
    <xf numFmtId="0" fontId="53" fillId="62" borderId="5" applyNumberFormat="0" applyAlignment="0" applyProtection="0"/>
    <xf numFmtId="0" fontId="53" fillId="62" borderId="5" applyNumberFormat="0" applyAlignment="0" applyProtection="0"/>
    <xf numFmtId="0" fontId="52" fillId="36" borderId="4" applyNumberFormat="0" applyAlignment="0" applyProtection="0"/>
    <xf numFmtId="0" fontId="31" fillId="63" borderId="6" applyNumberFormat="0" applyAlignment="0" applyProtection="0"/>
    <xf numFmtId="0" fontId="54" fillId="51" borderId="6" applyNumberFormat="0" applyAlignment="0" applyProtection="0"/>
    <xf numFmtId="0" fontId="54" fillId="51" borderId="6" applyNumberFormat="0" applyAlignment="0" applyProtection="0"/>
    <xf numFmtId="0" fontId="54" fillId="51" borderId="6" applyNumberFormat="0" applyAlignment="0" applyProtection="0"/>
    <xf numFmtId="0" fontId="54" fillId="51" borderId="6" applyNumberFormat="0" applyAlignment="0" applyProtection="0"/>
    <xf numFmtId="0" fontId="54" fillId="51" borderId="6" applyNumberFormat="0" applyAlignment="0" applyProtection="0"/>
    <xf numFmtId="0" fontId="54" fillId="51" borderId="6" applyNumberFormat="0" applyAlignment="0" applyProtection="0"/>
    <xf numFmtId="0" fontId="54" fillId="51" borderId="6" applyNumberFormat="0" applyAlignment="0" applyProtection="0"/>
    <xf numFmtId="0" fontId="54" fillId="51" borderId="6" applyNumberFormat="0" applyAlignment="0" applyProtection="0"/>
    <xf numFmtId="0" fontId="54" fillId="50" borderId="6" applyNumberFormat="0" applyAlignment="0" applyProtection="0"/>
    <xf numFmtId="189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1" fillId="64" borderId="0" applyNumberFormat="0" applyBorder="0" applyAlignment="0" applyProtection="0"/>
    <xf numFmtId="0" fontId="33" fillId="4" borderId="0" applyNumberForma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48" fillId="47" borderId="0" applyNumberFormat="0" applyFont="0" applyBorder="0" applyAlignment="0" applyProtection="0"/>
    <xf numFmtId="0" fontId="56" fillId="65" borderId="0" applyNumberFormat="0" applyBorder="0" applyAlignment="0" applyProtection="0"/>
    <xf numFmtId="0" fontId="34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7" fillId="0" borderId="7" applyNumberFormat="0" applyFill="0" applyAlignment="0" applyProtection="0"/>
    <xf numFmtId="0" fontId="35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59" fillId="0" borderId="9" applyNumberFormat="0" applyFill="0" applyAlignment="0" applyProtection="0"/>
    <xf numFmtId="0" fontId="36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1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7" borderId="4" applyNumberFormat="0" applyAlignment="0" applyProtection="0"/>
    <xf numFmtId="0" fontId="66" fillId="36" borderId="5" applyNumberFormat="0" applyAlignment="0" applyProtection="0"/>
    <xf numFmtId="0" fontId="66" fillId="36" borderId="5" applyNumberFormat="0" applyAlignment="0" applyProtection="0"/>
    <xf numFmtId="0" fontId="66" fillId="36" borderId="5" applyNumberFormat="0" applyAlignment="0" applyProtection="0"/>
    <xf numFmtId="0" fontId="66" fillId="36" borderId="5" applyNumberFormat="0" applyAlignment="0" applyProtection="0"/>
    <xf numFmtId="0" fontId="66" fillId="36" borderId="5" applyNumberFormat="0" applyAlignment="0" applyProtection="0"/>
    <xf numFmtId="0" fontId="66" fillId="36" borderId="5" applyNumberFormat="0" applyAlignment="0" applyProtection="0"/>
    <xf numFmtId="0" fontId="66" fillId="36" borderId="5" applyNumberFormat="0" applyAlignment="0" applyProtection="0"/>
    <xf numFmtId="0" fontId="66" fillId="36" borderId="5" applyNumberFormat="0" applyAlignment="0" applyProtection="0"/>
    <xf numFmtId="0" fontId="65" fillId="66" borderId="4" applyNumberFormat="0" applyAlignment="0" applyProtection="0"/>
    <xf numFmtId="0" fontId="92" fillId="67" borderId="13" applyNumberFormat="0" applyAlignment="0" applyProtection="0"/>
    <xf numFmtId="0" fontId="86" fillId="0" borderId="0">
      <alignment/>
      <protection/>
    </xf>
    <xf numFmtId="0" fontId="93" fillId="0" borderId="0" applyNumberFormat="0" applyFill="0" applyBorder="0" applyAlignment="0" applyProtection="0"/>
    <xf numFmtId="0" fontId="94" fillId="68" borderId="1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15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67" fillId="0" borderId="15" applyNumberFormat="0" applyFill="0" applyAlignment="0" applyProtection="0"/>
    <xf numFmtId="0" fontId="39" fillId="69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68" fillId="70" borderId="0" applyNumberFormat="0" applyBorder="0" applyAlignment="0" applyProtection="0"/>
    <xf numFmtId="0" fontId="95" fillId="71" borderId="0" applyNumberFormat="0" applyBorder="0" applyAlignment="0" applyProtection="0"/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0" fillId="0" borderId="0">
      <alignment/>
      <protection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70" fillId="0" borderId="0" applyNumberFormat="0" applyBorder="0" applyProtection="0">
      <alignment/>
    </xf>
    <xf numFmtId="0" fontId="70" fillId="0" borderId="0" applyNumberFormat="0" applyBorder="0" applyProtection="0">
      <alignment/>
    </xf>
    <xf numFmtId="0" fontId="70" fillId="0" borderId="0" applyNumberFormat="0" applyBorder="0" applyProtection="0">
      <alignment/>
    </xf>
    <xf numFmtId="0" fontId="7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0" fillId="0" borderId="0">
      <alignment/>
      <protection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>
      <alignment/>
      <protection/>
    </xf>
    <xf numFmtId="0" fontId="48" fillId="0" borderId="0" applyNumberFormat="0" applyFon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0" fillId="0" borderId="0">
      <alignment/>
      <protection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0" borderId="0" applyNumberFormat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0" fillId="0" borderId="0">
      <alignment/>
      <protection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0" borderId="0" applyNumberFormat="0" applyFont="0" applyFill="0" applyBorder="0" applyAlignment="0" applyProtection="0"/>
    <xf numFmtId="0" fontId="27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69" fillId="46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0" borderId="0" applyNumberFormat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>
      <alignment/>
      <protection/>
    </xf>
    <xf numFmtId="0" fontId="69" fillId="46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0" fillId="0" borderId="0">
      <alignment/>
      <protection/>
    </xf>
    <xf numFmtId="0" fontId="27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Fill="0" applyBorder="0" applyAlignment="0" applyProtection="0"/>
    <xf numFmtId="0" fontId="48" fillId="0" borderId="0">
      <alignment/>
      <protection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0" fillId="0" borderId="0">
      <alignment/>
      <protection/>
    </xf>
    <xf numFmtId="0" fontId="48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69" fillId="46" borderId="0" applyNumberFormat="0" applyBorder="0" applyProtection="0">
      <alignment/>
    </xf>
    <xf numFmtId="0" fontId="0" fillId="0" borderId="0">
      <alignment/>
      <protection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9" fillId="72" borderId="0">
      <alignment/>
      <protection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>
      <alignment/>
      <protection/>
    </xf>
    <xf numFmtId="0" fontId="48" fillId="0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Font="0" applyBorder="0" applyProtection="0">
      <alignment/>
    </xf>
    <xf numFmtId="0" fontId="48" fillId="0" borderId="0">
      <alignment/>
      <protection/>
    </xf>
    <xf numFmtId="0" fontId="48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27" fillId="0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>
      <alignment/>
      <protection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69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73" borderId="17" applyNumberFormat="0" applyFont="0" applyAlignment="0" applyProtection="0"/>
    <xf numFmtId="0" fontId="48" fillId="57" borderId="17" applyNumberFormat="0" applyFont="0" applyAlignment="0" applyProtection="0"/>
    <xf numFmtId="0" fontId="48" fillId="57" borderId="5" applyNumberFormat="0" applyFont="0" applyAlignment="0" applyProtection="0"/>
    <xf numFmtId="0" fontId="48" fillId="57" borderId="5" applyNumberFormat="0" applyFont="0" applyAlignment="0" applyProtection="0"/>
    <xf numFmtId="0" fontId="48" fillId="57" borderId="5" applyNumberFormat="0" applyFont="0" applyAlignment="0" applyProtection="0"/>
    <xf numFmtId="0" fontId="48" fillId="57" borderId="5" applyNumberFormat="0" applyFont="0" applyAlignment="0" applyProtection="0"/>
    <xf numFmtId="0" fontId="48" fillId="57" borderId="5" applyNumberFormat="0" applyFont="0" applyAlignment="0" applyProtection="0"/>
    <xf numFmtId="0" fontId="48" fillId="57" borderId="5" applyNumberFormat="0" applyFont="0" applyAlignment="0" applyProtection="0"/>
    <xf numFmtId="0" fontId="48" fillId="57" borderId="5" applyNumberFormat="0" applyFont="0" applyAlignment="0" applyProtection="0"/>
    <xf numFmtId="0" fontId="48" fillId="57" borderId="5" applyNumberFormat="0" applyFont="0" applyAlignment="0" applyProtection="0"/>
    <xf numFmtId="0" fontId="48" fillId="57" borderId="5" applyNumberFormat="0" applyFont="0" applyAlignment="0" applyProtection="0"/>
    <xf numFmtId="0" fontId="48" fillId="57" borderId="5" applyNumberFormat="0" applyFont="0" applyAlignment="0" applyProtection="0"/>
    <xf numFmtId="0" fontId="48" fillId="57" borderId="5" applyNumberFormat="0" applyFont="0" applyAlignment="0" applyProtection="0"/>
    <xf numFmtId="0" fontId="48" fillId="57" borderId="5" applyNumberFormat="0" applyFont="0" applyAlignment="0" applyProtection="0"/>
    <xf numFmtId="0" fontId="48" fillId="57" borderId="5" applyNumberFormat="0" applyFont="0" applyAlignment="0" applyProtection="0"/>
    <xf numFmtId="0" fontId="48" fillId="57" borderId="5" applyNumberFormat="0" applyFont="0" applyAlignment="0" applyProtection="0"/>
    <xf numFmtId="0" fontId="48" fillId="57" borderId="5" applyNumberFormat="0" applyFont="0" applyAlignment="0" applyProtection="0"/>
    <xf numFmtId="0" fontId="48" fillId="57" borderId="5" applyNumberFormat="0" applyFont="0" applyAlignment="0" applyProtection="0"/>
    <xf numFmtId="0" fontId="48" fillId="57" borderId="5" applyNumberFormat="0" applyFont="0" applyAlignment="0" applyProtection="0"/>
    <xf numFmtId="0" fontId="48" fillId="57" borderId="5" applyNumberFormat="0" applyFont="0" applyAlignment="0" applyProtection="0"/>
    <xf numFmtId="0" fontId="48" fillId="57" borderId="5" applyNumberFormat="0" applyFont="0" applyAlignment="0" applyProtection="0"/>
    <xf numFmtId="0" fontId="48" fillId="57" borderId="5" applyNumberFormat="0" applyFont="0" applyAlignment="0" applyProtection="0"/>
    <xf numFmtId="0" fontId="48" fillId="57" borderId="5" applyNumberFormat="0" applyFont="0" applyAlignment="0" applyProtection="0"/>
    <xf numFmtId="0" fontId="48" fillId="57" borderId="5" applyNumberFormat="0" applyFont="0" applyAlignment="0" applyProtection="0"/>
    <xf numFmtId="0" fontId="48" fillId="57" borderId="5" applyNumberFormat="0" applyFont="0" applyAlignment="0" applyProtection="0"/>
    <xf numFmtId="0" fontId="48" fillId="57" borderId="5" applyNumberFormat="0" applyFont="0" applyAlignment="0" applyProtection="0"/>
    <xf numFmtId="0" fontId="48" fillId="57" borderId="17" applyNumberFormat="0" applyFont="0" applyAlignment="0" applyProtection="0"/>
    <xf numFmtId="0" fontId="40" fillId="61" borderId="18" applyNumberFormat="0" applyAlignment="0" applyProtection="0"/>
    <xf numFmtId="0" fontId="71" fillId="62" borderId="18" applyNumberFormat="0" applyAlignment="0" applyProtection="0"/>
    <xf numFmtId="0" fontId="71" fillId="62" borderId="18" applyNumberFormat="0" applyAlignment="0" applyProtection="0"/>
    <xf numFmtId="0" fontId="71" fillId="62" borderId="18" applyNumberFormat="0" applyAlignment="0" applyProtection="0"/>
    <xf numFmtId="0" fontId="71" fillId="62" borderId="18" applyNumberFormat="0" applyAlignment="0" applyProtection="0"/>
    <xf numFmtId="0" fontId="71" fillId="62" borderId="18" applyNumberFormat="0" applyAlignment="0" applyProtection="0"/>
    <xf numFmtId="0" fontId="71" fillId="62" borderId="18" applyNumberFormat="0" applyAlignment="0" applyProtection="0"/>
    <xf numFmtId="0" fontId="71" fillId="62" borderId="18" applyNumberFormat="0" applyAlignment="0" applyProtection="0"/>
    <xf numFmtId="0" fontId="71" fillId="62" borderId="18" applyNumberFormat="0" applyAlignment="0" applyProtection="0"/>
    <xf numFmtId="0" fontId="71" fillId="36" borderId="18" applyNumberFormat="0" applyAlignment="0" applyProtection="0"/>
    <xf numFmtId="0" fontId="27" fillId="0" borderId="0" applyNumberFormat="0" applyBorder="0" applyProtection="0">
      <alignment/>
    </xf>
    <xf numFmtId="0" fontId="88" fillId="74" borderId="0" applyNumberFormat="0" applyBorder="0" applyAlignment="0" applyProtection="0"/>
    <xf numFmtId="0" fontId="88" fillId="75" borderId="0" applyNumberFormat="0" applyBorder="0" applyAlignment="0" applyProtection="0"/>
    <xf numFmtId="0" fontId="88" fillId="76" borderId="0" applyNumberFormat="0" applyBorder="0" applyAlignment="0" applyProtection="0"/>
    <xf numFmtId="0" fontId="88" fillId="77" borderId="0" applyNumberFormat="0" applyBorder="0" applyAlignment="0" applyProtection="0"/>
    <xf numFmtId="0" fontId="88" fillId="78" borderId="0" applyNumberFormat="0" applyBorder="0" applyAlignment="0" applyProtection="0"/>
    <xf numFmtId="0" fontId="88" fillId="79" borderId="0" applyNumberFormat="0" applyBorder="0" applyAlignment="0" applyProtection="0"/>
    <xf numFmtId="0" fontId="0" fillId="80" borderId="19" applyNumberFormat="0" applyFont="0" applyAlignment="0" applyProtection="0"/>
    <xf numFmtId="0" fontId="9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9" fillId="70" borderId="5" applyProtection="0">
      <alignment vertical="center"/>
    </xf>
    <xf numFmtId="4" fontId="69" fillId="70" borderId="5" applyProtection="0">
      <alignment vertical="center"/>
    </xf>
    <xf numFmtId="4" fontId="72" fillId="70" borderId="5" applyProtection="0">
      <alignment vertical="center"/>
    </xf>
    <xf numFmtId="4" fontId="69" fillId="70" borderId="5" applyProtection="0">
      <alignment horizontal="left" vertical="center"/>
    </xf>
    <xf numFmtId="4" fontId="69" fillId="70" borderId="5" applyProtection="0">
      <alignment horizontal="left" vertical="center"/>
    </xf>
    <xf numFmtId="0" fontId="73" fillId="70" borderId="20" applyNumberFormat="0" applyProtection="0">
      <alignment horizontal="left" vertical="top"/>
    </xf>
    <xf numFmtId="4" fontId="69" fillId="55" borderId="5" applyProtection="0">
      <alignment horizontal="left" vertical="center"/>
    </xf>
    <xf numFmtId="4" fontId="69" fillId="55" borderId="5" applyProtection="0">
      <alignment horizontal="left" vertical="center"/>
    </xf>
    <xf numFmtId="4" fontId="69" fillId="43" borderId="5" applyProtection="0">
      <alignment horizontal="right" vertical="center"/>
    </xf>
    <xf numFmtId="4" fontId="69" fillId="43" borderId="5" applyProtection="0">
      <alignment horizontal="right" vertical="center"/>
    </xf>
    <xf numFmtId="4" fontId="69" fillId="81" borderId="5" applyProtection="0">
      <alignment horizontal="right" vertical="center"/>
    </xf>
    <xf numFmtId="4" fontId="69" fillId="81" borderId="5" applyProtection="0">
      <alignment horizontal="right" vertical="center"/>
    </xf>
    <xf numFmtId="4" fontId="69" fillId="44" borderId="21" applyProtection="0">
      <alignment horizontal="right" vertical="center"/>
    </xf>
    <xf numFmtId="4" fontId="69" fillId="44" borderId="21" applyProtection="0">
      <alignment horizontal="right" vertical="center"/>
    </xf>
    <xf numFmtId="4" fontId="69" fillId="58" borderId="5" applyProtection="0">
      <alignment horizontal="right" vertical="center"/>
    </xf>
    <xf numFmtId="4" fontId="69" fillId="58" borderId="5" applyProtection="0">
      <alignment horizontal="right" vertical="center"/>
    </xf>
    <xf numFmtId="4" fontId="69" fillId="82" borderId="5" applyProtection="0">
      <alignment horizontal="right" vertical="center"/>
    </xf>
    <xf numFmtId="4" fontId="69" fillId="82" borderId="5" applyProtection="0">
      <alignment horizontal="right" vertical="center"/>
    </xf>
    <xf numFmtId="4" fontId="69" fillId="59" borderId="5" applyProtection="0">
      <alignment horizontal="right" vertical="center"/>
    </xf>
    <xf numFmtId="4" fontId="69" fillId="59" borderId="5" applyProtection="0">
      <alignment horizontal="right" vertical="center"/>
    </xf>
    <xf numFmtId="4" fontId="69" fillId="49" borderId="5" applyProtection="0">
      <alignment horizontal="right" vertical="center"/>
    </xf>
    <xf numFmtId="4" fontId="69" fillId="49" borderId="5" applyProtection="0">
      <alignment horizontal="right" vertical="center"/>
    </xf>
    <xf numFmtId="4" fontId="69" fillId="48" borderId="5" applyProtection="0">
      <alignment horizontal="right" vertical="center"/>
    </xf>
    <xf numFmtId="4" fontId="69" fillId="48" borderId="5" applyProtection="0">
      <alignment horizontal="right" vertical="center"/>
    </xf>
    <xf numFmtId="4" fontId="69" fillId="47" borderId="5" applyProtection="0">
      <alignment horizontal="right" vertical="center"/>
    </xf>
    <xf numFmtId="4" fontId="69" fillId="47" borderId="5" applyProtection="0">
      <alignment horizontal="right" vertical="center"/>
    </xf>
    <xf numFmtId="4" fontId="69" fillId="0" borderId="21" applyFill="0" applyProtection="0">
      <alignment horizontal="left" vertical="center"/>
    </xf>
    <xf numFmtId="4" fontId="69" fillId="0" borderId="21" applyFill="0" applyProtection="0">
      <alignment horizontal="left" vertical="center"/>
    </xf>
    <xf numFmtId="4" fontId="27" fillId="54" borderId="21" applyProtection="0">
      <alignment horizontal="left" vertical="center"/>
    </xf>
    <xf numFmtId="4" fontId="27" fillId="54" borderId="21" applyProtection="0">
      <alignment horizontal="left" vertical="center"/>
    </xf>
    <xf numFmtId="4" fontId="27" fillId="54" borderId="21" applyProtection="0">
      <alignment horizontal="left" vertical="center" indent="1"/>
    </xf>
    <xf numFmtId="4" fontId="27" fillId="54" borderId="21" applyProtection="0">
      <alignment horizontal="left" vertical="center" indent="1"/>
    </xf>
    <xf numFmtId="4" fontId="27" fillId="54" borderId="21" applyProtection="0">
      <alignment horizontal="left" vertical="center" indent="1"/>
    </xf>
    <xf numFmtId="4" fontId="27" fillId="54" borderId="21" applyProtection="0">
      <alignment horizontal="left" vertical="center" indent="1"/>
    </xf>
    <xf numFmtId="4" fontId="27" fillId="54" borderId="21" applyProtection="0">
      <alignment horizontal="left" vertical="center"/>
    </xf>
    <xf numFmtId="4" fontId="27" fillId="54" borderId="21" applyProtection="0">
      <alignment horizontal="left" vertical="center"/>
    </xf>
    <xf numFmtId="4" fontId="27" fillId="54" borderId="21" applyProtection="0">
      <alignment horizontal="left" vertical="center" indent="1"/>
    </xf>
    <xf numFmtId="4" fontId="27" fillId="54" borderId="21" applyProtection="0">
      <alignment horizontal="left" vertical="center" indent="1"/>
    </xf>
    <xf numFmtId="4" fontId="27" fillId="54" borderId="21" applyProtection="0">
      <alignment horizontal="left" vertical="center" indent="1"/>
    </xf>
    <xf numFmtId="4" fontId="27" fillId="54" borderId="21" applyProtection="0">
      <alignment horizontal="left" vertical="center" indent="1"/>
    </xf>
    <xf numFmtId="4" fontId="69" fillId="42" borderId="5" applyProtection="0">
      <alignment horizontal="right" vertical="center"/>
    </xf>
    <xf numFmtId="4" fontId="69" fillId="42" borderId="5" applyProtection="0">
      <alignment horizontal="right" vertical="center"/>
    </xf>
    <xf numFmtId="4" fontId="69" fillId="53" borderId="21" applyProtection="0">
      <alignment horizontal="left" vertical="center"/>
    </xf>
    <xf numFmtId="4" fontId="69" fillId="53" borderId="21" applyProtection="0">
      <alignment horizontal="left" vertical="center"/>
    </xf>
    <xf numFmtId="4" fontId="69" fillId="42" borderId="21" applyProtection="0">
      <alignment horizontal="left" vertical="center"/>
    </xf>
    <xf numFmtId="4" fontId="69" fillId="42" borderId="21" applyProtection="0">
      <alignment horizontal="left" vertical="center"/>
    </xf>
    <xf numFmtId="0" fontId="69" fillId="36" borderId="5" applyNumberFormat="0" applyProtection="0">
      <alignment horizontal="left" vertical="center"/>
    </xf>
    <xf numFmtId="0" fontId="69" fillId="36" borderId="5" applyNumberFormat="0" applyProtection="0">
      <alignment horizontal="left" vertical="center"/>
    </xf>
    <xf numFmtId="0" fontId="69" fillId="54" borderId="20" applyNumberFormat="0" applyProtection="0">
      <alignment horizontal="left" vertical="top"/>
    </xf>
    <xf numFmtId="0" fontId="69" fillId="54" borderId="20" applyNumberFormat="0" applyProtection="0">
      <alignment horizontal="left" vertical="top"/>
    </xf>
    <xf numFmtId="0" fontId="69" fillId="54" borderId="20" applyNumberFormat="0" applyProtection="0">
      <alignment horizontal="left" vertical="top"/>
    </xf>
    <xf numFmtId="0" fontId="69" fillId="83" borderId="5" applyNumberFormat="0" applyProtection="0">
      <alignment horizontal="left" vertical="center"/>
    </xf>
    <xf numFmtId="0" fontId="69" fillId="83" borderId="5" applyNumberFormat="0" applyProtection="0">
      <alignment horizontal="left" vertical="center"/>
    </xf>
    <xf numFmtId="0" fontId="69" fillId="42" borderId="20" applyNumberFormat="0" applyProtection="0">
      <alignment horizontal="left" vertical="top"/>
    </xf>
    <xf numFmtId="0" fontId="69" fillId="42" borderId="20" applyNumberFormat="0" applyProtection="0">
      <alignment horizontal="left" vertical="top"/>
    </xf>
    <xf numFmtId="0" fontId="69" fillId="42" borderId="20" applyNumberFormat="0" applyProtection="0">
      <alignment horizontal="left" vertical="top"/>
    </xf>
    <xf numFmtId="0" fontId="69" fillId="84" borderId="5" applyNumberFormat="0" applyProtection="0">
      <alignment horizontal="left" vertical="center"/>
    </xf>
    <xf numFmtId="0" fontId="69" fillId="84" borderId="5" applyNumberFormat="0" applyProtection="0">
      <alignment horizontal="left" vertical="center"/>
    </xf>
    <xf numFmtId="0" fontId="69" fillId="84" borderId="20" applyNumberFormat="0" applyProtection="0">
      <alignment horizontal="left" vertical="top"/>
    </xf>
    <xf numFmtId="0" fontId="69" fillId="84" borderId="20" applyNumberFormat="0" applyProtection="0">
      <alignment horizontal="left" vertical="top"/>
    </xf>
    <xf numFmtId="0" fontId="69" fillId="84" borderId="20" applyNumberFormat="0" applyProtection="0">
      <alignment horizontal="left" vertical="top"/>
    </xf>
    <xf numFmtId="0" fontId="69" fillId="53" borderId="5" applyNumberFormat="0" applyProtection="0">
      <alignment horizontal="left" vertical="center"/>
    </xf>
    <xf numFmtId="0" fontId="69" fillId="53" borderId="5" applyNumberFormat="0" applyProtection="0">
      <alignment horizontal="left" vertical="center"/>
    </xf>
    <xf numFmtId="0" fontId="69" fillId="53" borderId="20" applyNumberFormat="0" applyProtection="0">
      <alignment horizontal="left" vertical="top"/>
    </xf>
    <xf numFmtId="0" fontId="69" fillId="53" borderId="20" applyNumberFormat="0" applyProtection="0">
      <alignment horizontal="left" vertical="top"/>
    </xf>
    <xf numFmtId="0" fontId="69" fillId="53" borderId="20" applyNumberFormat="0" applyProtection="0">
      <alignment horizontal="left" vertical="top"/>
    </xf>
    <xf numFmtId="0" fontId="69" fillId="85" borderId="22" applyNumberFormat="0">
      <alignment/>
      <protection locked="0"/>
    </xf>
    <xf numFmtId="0" fontId="69" fillId="85" borderId="22" applyNumberFormat="0">
      <alignment/>
      <protection locked="0"/>
    </xf>
    <xf numFmtId="0" fontId="69" fillId="85" borderId="22" applyNumberFormat="0">
      <alignment/>
      <protection locked="0"/>
    </xf>
    <xf numFmtId="0" fontId="73" fillId="54" borderId="0" applyNumberFormat="0" applyBorder="0" applyProtection="0">
      <alignment/>
    </xf>
    <xf numFmtId="4" fontId="69" fillId="57" borderId="20" applyProtection="0">
      <alignment vertical="center"/>
    </xf>
    <xf numFmtId="4" fontId="72" fillId="57" borderId="21" applyProtection="0">
      <alignment vertical="center"/>
    </xf>
    <xf numFmtId="4" fontId="69" fillId="36" borderId="20" applyProtection="0">
      <alignment horizontal="left" vertical="center"/>
    </xf>
    <xf numFmtId="0" fontId="69" fillId="57" borderId="20" applyNumberFormat="0" applyProtection="0">
      <alignment horizontal="left" vertical="top"/>
    </xf>
    <xf numFmtId="4" fontId="69" fillId="0" borderId="5" applyProtection="0">
      <alignment horizontal="right" vertical="center"/>
    </xf>
    <xf numFmtId="4" fontId="69" fillId="0" borderId="5" applyProtection="0">
      <alignment horizontal="right" vertical="center"/>
    </xf>
    <xf numFmtId="4" fontId="72" fillId="85" borderId="5" applyProtection="0">
      <alignment horizontal="right" vertical="center"/>
    </xf>
    <xf numFmtId="4" fontId="69" fillId="55" borderId="5" applyProtection="0">
      <alignment horizontal="left" vertical="center"/>
    </xf>
    <xf numFmtId="4" fontId="69" fillId="55" borderId="5" applyProtection="0">
      <alignment horizontal="left" vertical="center"/>
    </xf>
    <xf numFmtId="0" fontId="69" fillId="42" borderId="20" applyNumberFormat="0" applyProtection="0">
      <alignment horizontal="left" vertical="top"/>
    </xf>
    <xf numFmtId="4" fontId="74" fillId="62" borderId="21" applyProtection="0">
      <alignment horizontal="left" vertical="center"/>
    </xf>
    <xf numFmtId="0" fontId="69" fillId="86" borderId="21" applyNumberFormat="0" applyProtection="0">
      <alignment/>
    </xf>
    <xf numFmtId="0" fontId="69" fillId="86" borderId="21" applyNumberFormat="0" applyProtection="0">
      <alignment/>
    </xf>
    <xf numFmtId="4" fontId="75" fillId="85" borderId="5" applyProtection="0">
      <alignment horizontal="right" vertical="center"/>
    </xf>
    <xf numFmtId="0" fontId="76" fillId="0" borderId="0" applyNumberFormat="0" applyFill="0" applyBorder="0" applyAlignment="0" applyProtection="0"/>
    <xf numFmtId="0" fontId="97" fillId="67" borderId="14" applyNumberFormat="0" applyAlignment="0" applyProtection="0"/>
    <xf numFmtId="0" fontId="23" fillId="0" borderId="0">
      <alignment/>
      <protection/>
    </xf>
    <xf numFmtId="0" fontId="77" fillId="0" borderId="21" applyNumberFormat="0" applyProtection="0">
      <alignment/>
    </xf>
    <xf numFmtId="0" fontId="77" fillId="0" borderId="21" applyNumberFormat="0" applyProtection="0">
      <alignment/>
    </xf>
    <xf numFmtId="0" fontId="77" fillId="0" borderId="21" applyNumberFormat="0" applyProtection="0">
      <alignment/>
    </xf>
    <xf numFmtId="0" fontId="98" fillId="0" borderId="23" applyNumberFormat="0" applyFill="0" applyAlignment="0" applyProtection="0"/>
    <xf numFmtId="0" fontId="99" fillId="0" borderId="24" applyNumberFormat="0" applyFill="0" applyAlignment="0" applyProtection="0"/>
    <xf numFmtId="49" fontId="78" fillId="36" borderId="0" applyBorder="0" applyProtection="0">
      <alignment vertical="top" wrapText="1"/>
    </xf>
    <xf numFmtId="0" fontId="100" fillId="87" borderId="25" applyNumberFormat="0" applyAlignment="0" applyProtection="0"/>
    <xf numFmtId="0" fontId="41" fillId="0" borderId="0" applyNumberFormat="0" applyFill="0" applyBorder="0" applyAlignment="0" applyProtection="0"/>
    <xf numFmtId="0" fontId="42" fillId="0" borderId="26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9" fillId="46" borderId="0" applyNumberFormat="0" applyBorder="0" applyProtection="0">
      <alignment/>
    </xf>
  </cellStyleXfs>
  <cellXfs count="684">
    <xf numFmtId="0" fontId="0" fillId="0" borderId="0" xfId="0" applyAlignment="1">
      <alignment/>
    </xf>
    <xf numFmtId="0" fontId="4" fillId="88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88" borderId="29" xfId="0" applyFont="1" applyFill="1" applyBorder="1" applyAlignment="1">
      <alignment horizontal="center" vertical="center" wrapText="1"/>
    </xf>
    <xf numFmtId="0" fontId="3" fillId="88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/>
    </xf>
    <xf numFmtId="0" fontId="3" fillId="88" borderId="3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89" borderId="0" xfId="0" applyFont="1" applyFill="1" applyAlignment="1">
      <alignment vertical="center" wrapText="1"/>
    </xf>
    <xf numFmtId="0" fontId="3" fillId="88" borderId="0" xfId="0" applyFont="1" applyFill="1" applyBorder="1" applyAlignment="1">
      <alignment vertical="center"/>
    </xf>
    <xf numFmtId="0" fontId="3" fillId="88" borderId="0" xfId="0" applyFont="1" applyFill="1" applyBorder="1" applyAlignment="1">
      <alignment vertical="center" wrapText="1"/>
    </xf>
    <xf numFmtId="0" fontId="3" fillId="88" borderId="0" xfId="0" applyFont="1" applyFill="1" applyAlignment="1">
      <alignment vertical="center"/>
    </xf>
    <xf numFmtId="0" fontId="3" fillId="88" borderId="0" xfId="0" applyFont="1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49" fontId="4" fillId="88" borderId="29" xfId="0" applyNumberFormat="1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vertical="center" wrapText="1"/>
    </xf>
    <xf numFmtId="0" fontId="3" fillId="88" borderId="28" xfId="0" applyFont="1" applyFill="1" applyBorder="1" applyAlignment="1">
      <alignment horizontal="center" vertical="center" wrapText="1"/>
    </xf>
    <xf numFmtId="0" fontId="3" fillId="88" borderId="31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 wrapText="1"/>
    </xf>
    <xf numFmtId="16" fontId="3" fillId="88" borderId="30" xfId="0" applyNumberFormat="1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>
      <alignment horizontal="left" vertical="center" wrapText="1"/>
    </xf>
    <xf numFmtId="49" fontId="3" fillId="88" borderId="29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vertical="center"/>
    </xf>
    <xf numFmtId="0" fontId="3" fillId="88" borderId="35" xfId="0" applyFont="1" applyFill="1" applyBorder="1" applyAlignment="1">
      <alignment horizontal="center" vertical="center" wrapText="1"/>
    </xf>
    <xf numFmtId="0" fontId="3" fillId="88" borderId="37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88" borderId="28" xfId="0" applyFont="1" applyFill="1" applyBorder="1" applyAlignment="1" quotePrefix="1">
      <alignment horizontal="left" vertical="center" wrapText="1"/>
    </xf>
    <xf numFmtId="0" fontId="4" fillId="88" borderId="28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vertical="center" wrapText="1"/>
    </xf>
    <xf numFmtId="0" fontId="3" fillId="88" borderId="32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left" vertical="center" wrapText="1"/>
    </xf>
    <xf numFmtId="0" fontId="8" fillId="88" borderId="29" xfId="0" applyFont="1" applyFill="1" applyBorder="1" applyAlignment="1">
      <alignment horizontal="left" vertical="center"/>
    </xf>
    <xf numFmtId="0" fontId="8" fillId="88" borderId="30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88" borderId="34" xfId="0" applyFont="1" applyFill="1" applyBorder="1" applyAlignment="1" quotePrefix="1">
      <alignment horizontal="left" vertical="center" wrapText="1"/>
    </xf>
    <xf numFmtId="0" fontId="3" fillId="88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0" fontId="4" fillId="88" borderId="35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 wrapText="1"/>
    </xf>
    <xf numFmtId="0" fontId="4" fillId="88" borderId="30" xfId="0" applyFont="1" applyFill="1" applyBorder="1" applyAlignment="1">
      <alignment horizontal="left" vertical="center" wrapText="1"/>
    </xf>
    <xf numFmtId="0" fontId="4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center" vertical="center" wrapText="1"/>
    </xf>
    <xf numFmtId="0" fontId="4" fillId="88" borderId="29" xfId="0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88" borderId="0" xfId="0" applyFill="1" applyAlignment="1">
      <alignment vertical="center"/>
    </xf>
    <xf numFmtId="0" fontId="3" fillId="88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88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5" fillId="0" borderId="2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vertical="center" wrapText="1"/>
    </xf>
    <xf numFmtId="0" fontId="0" fillId="88" borderId="0" xfId="0" applyFill="1" applyAlignment="1">
      <alignment/>
    </xf>
    <xf numFmtId="0" fontId="3" fillId="88" borderId="0" xfId="0" applyFont="1" applyFill="1" applyAlignment="1">
      <alignment/>
    </xf>
    <xf numFmtId="0" fontId="0" fillId="88" borderId="0" xfId="0" applyFont="1" applyFill="1" applyAlignment="1">
      <alignment/>
    </xf>
    <xf numFmtId="0" fontId="4" fillId="88" borderId="0" xfId="0" applyFont="1" applyFill="1" applyAlignment="1">
      <alignment/>
    </xf>
    <xf numFmtId="0" fontId="0" fillId="0" borderId="0" xfId="0" applyFont="1" applyAlignment="1">
      <alignment/>
    </xf>
    <xf numFmtId="0" fontId="3" fillId="88" borderId="0" xfId="0" applyFont="1" applyFill="1" applyAlignment="1">
      <alignment/>
    </xf>
    <xf numFmtId="0" fontId="46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wrapText="1"/>
    </xf>
    <xf numFmtId="0" fontId="46" fillId="0" borderId="28" xfId="0" applyFont="1" applyBorder="1" applyAlignment="1">
      <alignment horizontal="left" wrapText="1"/>
    </xf>
    <xf numFmtId="0" fontId="5" fillId="0" borderId="28" xfId="0" applyFont="1" applyBorder="1" applyAlignment="1">
      <alignment horizontal="right" vertical="top" wrapText="1"/>
    </xf>
    <xf numFmtId="0" fontId="5" fillId="0" borderId="28" xfId="0" applyFont="1" applyBorder="1" applyAlignment="1">
      <alignment horizontal="right" wrapText="1"/>
    </xf>
    <xf numFmtId="0" fontId="5" fillId="0" borderId="28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 indent="1"/>
    </xf>
    <xf numFmtId="0" fontId="46" fillId="0" borderId="28" xfId="0" applyFont="1" applyBorder="1" applyAlignment="1">
      <alignment horizontal="right" vertical="top" wrapText="1"/>
    </xf>
    <xf numFmtId="0" fontId="46" fillId="0" borderId="28" xfId="0" applyFont="1" applyBorder="1" applyAlignment="1">
      <alignment horizontal="right" wrapText="1"/>
    </xf>
    <xf numFmtId="0" fontId="46" fillId="0" borderId="28" xfId="0" applyFont="1" applyBorder="1" applyAlignment="1">
      <alignment vertical="top" wrapText="1"/>
    </xf>
    <xf numFmtId="0" fontId="46" fillId="88" borderId="28" xfId="0" applyFont="1" applyFill="1" applyBorder="1" applyAlignment="1">
      <alignment horizontal="left" wrapText="1"/>
    </xf>
    <xf numFmtId="0" fontId="46" fillId="0" borderId="34" xfId="0" applyFont="1" applyBorder="1" applyAlignment="1">
      <alignment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 indent="1"/>
    </xf>
    <xf numFmtId="0" fontId="46" fillId="0" borderId="28" xfId="0" applyFont="1" applyBorder="1" applyAlignment="1">
      <alignment horizontal="left" vertical="top" wrapText="1"/>
    </xf>
    <xf numFmtId="0" fontId="0" fillId="88" borderId="0" xfId="0" applyFont="1" applyFill="1" applyBorder="1" applyAlignment="1">
      <alignment/>
    </xf>
    <xf numFmtId="0" fontId="5" fillId="88" borderId="0" xfId="0" applyFont="1" applyFill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88" borderId="28" xfId="0" applyFont="1" applyFill="1" applyBorder="1" applyAlignment="1">
      <alignment horizontal="center" vertical="center"/>
    </xf>
    <xf numFmtId="0" fontId="4" fillId="88" borderId="28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990" applyAlignment="1">
      <alignment vertical="center"/>
      <protection/>
    </xf>
    <xf numFmtId="0" fontId="4" fillId="0" borderId="0" xfId="990" applyFont="1" applyAlignment="1">
      <alignment vertical="center"/>
      <protection/>
    </xf>
    <xf numFmtId="0" fontId="13" fillId="0" borderId="0" xfId="990" applyFont="1" applyAlignment="1">
      <alignment vertical="center"/>
      <protection/>
    </xf>
    <xf numFmtId="0" fontId="2" fillId="0" borderId="0" xfId="990" applyFont="1" applyAlignment="1">
      <alignment vertical="center"/>
      <protection/>
    </xf>
    <xf numFmtId="0" fontId="16" fillId="0" borderId="0" xfId="990" applyFont="1" applyAlignment="1">
      <alignment horizontal="center" vertical="center"/>
      <protection/>
    </xf>
    <xf numFmtId="0" fontId="17" fillId="0" borderId="0" xfId="990" applyFont="1" applyAlignment="1">
      <alignment vertical="center"/>
      <protection/>
    </xf>
    <xf numFmtId="0" fontId="1" fillId="0" borderId="28" xfId="990" applyFont="1" applyBorder="1" applyAlignment="1">
      <alignment horizontal="center" vertical="center" wrapText="1"/>
      <protection/>
    </xf>
    <xf numFmtId="0" fontId="21" fillId="0" borderId="28" xfId="990" applyFont="1" applyBorder="1" applyAlignment="1">
      <alignment vertical="center"/>
      <protection/>
    </xf>
    <xf numFmtId="0" fontId="1" fillId="0" borderId="28" xfId="990" applyFont="1" applyBorder="1" applyAlignment="1">
      <alignment vertical="center" wrapText="1"/>
      <protection/>
    </xf>
    <xf numFmtId="0" fontId="2" fillId="0" borderId="28" xfId="990" applyFont="1" applyBorder="1" applyAlignment="1">
      <alignment vertical="center"/>
      <protection/>
    </xf>
    <xf numFmtId="0" fontId="2" fillId="0" borderId="28" xfId="990" applyFont="1" applyBorder="1" applyAlignment="1">
      <alignment vertical="center" wrapText="1"/>
      <protection/>
    </xf>
    <xf numFmtId="0" fontId="1" fillId="0" borderId="28" xfId="990" applyFont="1" applyBorder="1" applyAlignment="1">
      <alignment vertical="center"/>
      <protection/>
    </xf>
    <xf numFmtId="0" fontId="1" fillId="0" borderId="28" xfId="990" applyFont="1" applyBorder="1" applyAlignment="1">
      <alignment horizontal="left" vertical="center"/>
      <protection/>
    </xf>
    <xf numFmtId="0" fontId="3" fillId="0" borderId="0" xfId="990" applyFont="1" applyAlignment="1">
      <alignment vertical="center" wrapText="1"/>
      <protection/>
    </xf>
    <xf numFmtId="0" fontId="2" fillId="0" borderId="0" xfId="990" applyFont="1" applyBorder="1" applyAlignment="1">
      <alignment horizontal="left" vertical="center" wrapText="1"/>
      <protection/>
    </xf>
    <xf numFmtId="0" fontId="3" fillId="0" borderId="0" xfId="990" applyFont="1" applyBorder="1" applyAlignment="1">
      <alignment horizontal="left" vertical="top" wrapText="1"/>
      <protection/>
    </xf>
    <xf numFmtId="0" fontId="3" fillId="0" borderId="0" xfId="990" applyFont="1" applyBorder="1" applyAlignment="1">
      <alignment horizontal="center" vertical="top" wrapText="1"/>
      <protection/>
    </xf>
    <xf numFmtId="0" fontId="3" fillId="0" borderId="0" xfId="990" applyFont="1" applyAlignment="1">
      <alignment horizontal="center" vertical="top" wrapText="1"/>
      <protection/>
    </xf>
    <xf numFmtId="0" fontId="3" fillId="0" borderId="0" xfId="990" applyFont="1" applyFill="1" applyBorder="1" applyAlignment="1">
      <alignment horizontal="center" vertical="top" wrapText="1"/>
      <protection/>
    </xf>
    <xf numFmtId="0" fontId="2" fillId="0" borderId="0" xfId="990" applyFont="1" applyAlignment="1">
      <alignment horizontal="left" vertical="center"/>
      <protection/>
    </xf>
    <xf numFmtId="0" fontId="0" fillId="0" borderId="0" xfId="990" applyAlignment="1">
      <alignment vertical="center" wrapText="1"/>
      <protection/>
    </xf>
    <xf numFmtId="0" fontId="22" fillId="0" borderId="28" xfId="990" applyFont="1" applyBorder="1" applyAlignment="1">
      <alignment vertical="center"/>
      <protection/>
    </xf>
    <xf numFmtId="0" fontId="2" fillId="0" borderId="28" xfId="990" applyFont="1" applyBorder="1" applyAlignment="1">
      <alignment horizontal="left" vertical="center"/>
      <protection/>
    </xf>
    <xf numFmtId="0" fontId="0" fillId="0" borderId="0" xfId="990" applyBorder="1" applyAlignment="1">
      <alignment vertical="center"/>
      <protection/>
    </xf>
    <xf numFmtId="0" fontId="3" fillId="0" borderId="0" xfId="990" applyFont="1" applyFill="1" applyBorder="1" applyAlignment="1">
      <alignment horizontal="left" vertical="center" wrapText="1"/>
      <protection/>
    </xf>
    <xf numFmtId="0" fontId="3" fillId="88" borderId="0" xfId="991" applyFont="1" applyFill="1" applyAlignment="1">
      <alignment vertical="center"/>
      <protection/>
    </xf>
    <xf numFmtId="0" fontId="3" fillId="88" borderId="0" xfId="991" applyFont="1" applyFill="1" applyAlignment="1">
      <alignment vertical="center" wrapText="1"/>
      <protection/>
    </xf>
    <xf numFmtId="0" fontId="4" fillId="88" borderId="0" xfId="991" applyFont="1" applyFill="1" applyBorder="1" applyAlignment="1">
      <alignment vertical="center"/>
      <protection/>
    </xf>
    <xf numFmtId="0" fontId="10" fillId="0" borderId="0" xfId="991" applyFont="1" applyAlignment="1">
      <alignment vertical="center"/>
      <protection/>
    </xf>
    <xf numFmtId="0" fontId="4" fillId="88" borderId="0" xfId="991" applyFont="1" applyFill="1" applyAlignment="1">
      <alignment horizontal="center" vertical="center" wrapText="1"/>
      <protection/>
    </xf>
    <xf numFmtId="0" fontId="6" fillId="88" borderId="0" xfId="991" applyFont="1" applyFill="1" applyAlignment="1">
      <alignment horizontal="center" vertical="center" wrapText="1"/>
      <protection/>
    </xf>
    <xf numFmtId="0" fontId="3" fillId="88" borderId="0" xfId="991" applyFont="1" applyFill="1" applyAlignment="1">
      <alignment horizontal="center" vertical="center" wrapText="1"/>
      <protection/>
    </xf>
    <xf numFmtId="0" fontId="3" fillId="0" borderId="0" xfId="991" applyFont="1" applyFill="1" applyAlignment="1">
      <alignment horizontal="center" vertical="center" wrapText="1"/>
      <protection/>
    </xf>
    <xf numFmtId="0" fontId="6" fillId="88" borderId="0" xfId="991" applyFont="1" applyFill="1" applyAlignment="1">
      <alignment vertical="center" wrapText="1"/>
      <protection/>
    </xf>
    <xf numFmtId="0" fontId="4" fillId="0" borderId="28" xfId="991" applyFont="1" applyFill="1" applyBorder="1" applyAlignment="1">
      <alignment horizontal="center" vertical="center" wrapText="1"/>
      <protection/>
    </xf>
    <xf numFmtId="49" fontId="4" fillId="88" borderId="29" xfId="991" applyNumberFormat="1" applyFont="1" applyFill="1" applyBorder="1" applyAlignment="1">
      <alignment horizontal="center" vertical="center" wrapText="1"/>
      <protection/>
    </xf>
    <xf numFmtId="0" fontId="4" fillId="88" borderId="28" xfId="991" applyFont="1" applyFill="1" applyBorder="1" applyAlignment="1">
      <alignment horizontal="center" vertical="center" wrapText="1"/>
      <protection/>
    </xf>
    <xf numFmtId="0" fontId="3" fillId="88" borderId="29" xfId="991" applyFont="1" applyFill="1" applyBorder="1" applyAlignment="1">
      <alignment horizontal="left" vertical="center" wrapText="1"/>
      <protection/>
    </xf>
    <xf numFmtId="0" fontId="3" fillId="88" borderId="28" xfId="991" applyFont="1" applyFill="1" applyBorder="1" applyAlignment="1">
      <alignment vertical="center" wrapText="1"/>
      <protection/>
    </xf>
    <xf numFmtId="0" fontId="3" fillId="88" borderId="28" xfId="991" applyFont="1" applyFill="1" applyBorder="1" applyAlignment="1">
      <alignment horizontal="center" vertical="center" wrapText="1"/>
      <protection/>
    </xf>
    <xf numFmtId="0" fontId="3" fillId="0" borderId="0" xfId="991" applyFont="1">
      <alignment/>
      <protection/>
    </xf>
    <xf numFmtId="0" fontId="8" fillId="88" borderId="32" xfId="991" applyFont="1" applyFill="1" applyBorder="1" applyAlignment="1">
      <alignment horizontal="left" vertical="center"/>
      <protection/>
    </xf>
    <xf numFmtId="0" fontId="8" fillId="88" borderId="32" xfId="991" applyFont="1" applyFill="1" applyBorder="1" applyAlignment="1">
      <alignment horizontal="left" vertical="center" wrapText="1"/>
      <protection/>
    </xf>
    <xf numFmtId="0" fontId="3" fillId="0" borderId="29" xfId="991" applyFont="1" applyFill="1" applyBorder="1" applyAlignment="1">
      <alignment horizontal="center" vertical="center" wrapText="1"/>
      <protection/>
    </xf>
    <xf numFmtId="0" fontId="3" fillId="0" borderId="34" xfId="991" applyFont="1" applyFill="1" applyBorder="1" applyAlignment="1">
      <alignment horizontal="left" vertical="center"/>
      <protection/>
    </xf>
    <xf numFmtId="0" fontId="3" fillId="0" borderId="34" xfId="991" applyFont="1" applyFill="1" applyBorder="1" applyAlignment="1">
      <alignment horizontal="left" vertical="center" wrapText="1"/>
      <protection/>
    </xf>
    <xf numFmtId="16" fontId="3" fillId="0" borderId="30" xfId="991" applyNumberFormat="1" applyFont="1" applyFill="1" applyBorder="1" applyAlignment="1">
      <alignment horizontal="left" vertical="center" wrapText="1"/>
      <protection/>
    </xf>
    <xf numFmtId="0" fontId="3" fillId="0" borderId="28" xfId="991" applyFont="1" applyFill="1" applyBorder="1" applyAlignment="1">
      <alignment vertical="center" wrapText="1"/>
      <protection/>
    </xf>
    <xf numFmtId="0" fontId="3" fillId="0" borderId="0" xfId="991" applyFont="1" applyFill="1" applyAlignment="1">
      <alignment vertical="center" wrapText="1"/>
      <protection/>
    </xf>
    <xf numFmtId="0" fontId="3" fillId="0" borderId="29" xfId="991" applyFont="1" applyFill="1" applyBorder="1" applyAlignment="1">
      <alignment horizontal="left" vertical="center"/>
      <protection/>
    </xf>
    <xf numFmtId="0" fontId="3" fillId="0" borderId="30" xfId="991" applyFont="1" applyFill="1" applyBorder="1" applyAlignment="1">
      <alignment horizontal="left" vertical="center" wrapText="1"/>
      <protection/>
    </xf>
    <xf numFmtId="16" fontId="3" fillId="0" borderId="28" xfId="991" applyNumberFormat="1" applyFont="1" applyFill="1" applyBorder="1" applyAlignment="1">
      <alignment horizontal="left" vertical="center" wrapText="1"/>
      <protection/>
    </xf>
    <xf numFmtId="0" fontId="3" fillId="0" borderId="28" xfId="991" applyFont="1" applyFill="1" applyBorder="1" applyAlignment="1">
      <alignment horizontal="left" vertical="center" wrapText="1"/>
      <protection/>
    </xf>
    <xf numFmtId="0" fontId="3" fillId="88" borderId="29" xfId="991" applyFont="1" applyFill="1" applyBorder="1" applyAlignment="1">
      <alignment horizontal="center" vertical="center" wrapText="1"/>
      <protection/>
    </xf>
    <xf numFmtId="0" fontId="3" fillId="88" borderId="29" xfId="991" applyFont="1" applyFill="1" applyBorder="1" applyAlignment="1">
      <alignment horizontal="left" vertical="center"/>
      <protection/>
    </xf>
    <xf numFmtId="0" fontId="3" fillId="0" borderId="30" xfId="991" applyFont="1" applyBorder="1">
      <alignment/>
      <protection/>
    </xf>
    <xf numFmtId="0" fontId="3" fillId="88" borderId="34" xfId="991" applyFont="1" applyFill="1" applyBorder="1" applyAlignment="1">
      <alignment horizontal="left" vertical="center" wrapText="1"/>
      <protection/>
    </xf>
    <xf numFmtId="0" fontId="3" fillId="88" borderId="28" xfId="991" applyFont="1" applyFill="1" applyBorder="1" applyAlignment="1">
      <alignment horizontal="left" vertical="center" wrapText="1"/>
      <protection/>
    </xf>
    <xf numFmtId="0" fontId="3" fillId="88" borderId="37" xfId="991" applyFont="1" applyFill="1" applyBorder="1" applyAlignment="1">
      <alignment horizontal="left" vertical="center"/>
      <protection/>
    </xf>
    <xf numFmtId="0" fontId="3" fillId="88" borderId="38" xfId="991" applyFont="1" applyFill="1" applyBorder="1" applyAlignment="1">
      <alignment horizontal="left" vertical="center"/>
      <protection/>
    </xf>
    <xf numFmtId="0" fontId="3" fillId="88" borderId="38" xfId="991" applyFont="1" applyFill="1" applyBorder="1" applyAlignment="1">
      <alignment horizontal="left" vertical="center" wrapText="1"/>
      <protection/>
    </xf>
    <xf numFmtId="0" fontId="3" fillId="88" borderId="34" xfId="991" applyFont="1" applyFill="1" applyBorder="1" applyAlignment="1">
      <alignment horizontal="left" vertical="center"/>
      <protection/>
    </xf>
    <xf numFmtId="0" fontId="3" fillId="88" borderId="30" xfId="991" applyFont="1" applyFill="1" applyBorder="1" applyAlignment="1">
      <alignment horizontal="left" vertical="center" wrapText="1"/>
      <protection/>
    </xf>
    <xf numFmtId="16" fontId="3" fillId="88" borderId="28" xfId="991" applyNumberFormat="1" applyFont="1" applyFill="1" applyBorder="1" applyAlignment="1">
      <alignment horizontal="left" vertical="center" wrapText="1"/>
      <protection/>
    </xf>
    <xf numFmtId="0" fontId="3" fillId="0" borderId="29" xfId="991" applyFont="1" applyBorder="1">
      <alignment/>
      <protection/>
    </xf>
    <xf numFmtId="0" fontId="3" fillId="88" borderId="28" xfId="991" applyFont="1" applyFill="1" applyBorder="1" applyAlignment="1" quotePrefix="1">
      <alignment horizontal="left" vertical="center" wrapText="1"/>
      <protection/>
    </xf>
    <xf numFmtId="0" fontId="3" fillId="0" borderId="28" xfId="991" applyFont="1" applyFill="1" applyBorder="1" applyAlignment="1">
      <alignment horizontal="center" vertical="center" wrapText="1"/>
      <protection/>
    </xf>
    <xf numFmtId="0" fontId="4" fillId="0" borderId="34" xfId="991" applyFont="1" applyFill="1" applyBorder="1" applyAlignment="1">
      <alignment horizontal="left" vertical="center"/>
      <protection/>
    </xf>
    <xf numFmtId="0" fontId="4" fillId="0" borderId="34" xfId="991" applyFont="1" applyFill="1" applyBorder="1" applyAlignment="1">
      <alignment horizontal="left" vertical="center" wrapText="1"/>
      <protection/>
    </xf>
    <xf numFmtId="16" fontId="3" fillId="88" borderId="28" xfId="991" applyNumberFormat="1" applyFont="1" applyFill="1" applyBorder="1" applyAlignment="1" quotePrefix="1">
      <alignment horizontal="left" vertical="center" wrapText="1"/>
      <protection/>
    </xf>
    <xf numFmtId="0" fontId="4" fillId="88" borderId="0" xfId="991" applyFont="1" applyFill="1" applyBorder="1" applyAlignment="1">
      <alignment horizontal="left" vertical="center" wrapText="1"/>
      <protection/>
    </xf>
    <xf numFmtId="0" fontId="3" fillId="88" borderId="0" xfId="991" applyFont="1" applyFill="1" applyBorder="1" applyAlignment="1">
      <alignment horizontal="left" vertical="center" wrapText="1"/>
      <protection/>
    </xf>
    <xf numFmtId="0" fontId="3" fillId="88" borderId="0" xfId="991" applyFont="1" applyFill="1" applyBorder="1" applyAlignment="1">
      <alignment vertical="center" wrapText="1"/>
      <protection/>
    </xf>
    <xf numFmtId="0" fontId="3" fillId="88" borderId="0" xfId="991" applyFont="1" applyFill="1" applyBorder="1" applyAlignment="1">
      <alignment vertical="center"/>
      <protection/>
    </xf>
    <xf numFmtId="0" fontId="5" fillId="88" borderId="0" xfId="991" applyFont="1" applyFill="1" applyBorder="1" applyAlignment="1">
      <alignment vertical="center"/>
      <protection/>
    </xf>
    <xf numFmtId="0" fontId="3" fillId="0" borderId="0" xfId="991" applyFont="1" applyFill="1" applyAlignment="1">
      <alignment horizontal="center" vertical="top" wrapText="1"/>
      <protection/>
    </xf>
    <xf numFmtId="0" fontId="4" fillId="88" borderId="31" xfId="991" applyFont="1" applyFill="1" applyBorder="1" applyAlignment="1">
      <alignment horizontal="center" vertical="center" wrapText="1"/>
      <protection/>
    </xf>
    <xf numFmtId="0" fontId="4" fillId="88" borderId="28" xfId="991" applyFont="1" applyFill="1" applyBorder="1" applyAlignment="1">
      <alignment horizontal="center" vertical="center"/>
      <protection/>
    </xf>
    <xf numFmtId="0" fontId="0" fillId="0" borderId="34" xfId="991" applyFont="1" applyBorder="1" applyAlignment="1">
      <alignment horizontal="left" vertical="center" wrapText="1"/>
      <protection/>
    </xf>
    <xf numFmtId="0" fontId="2" fillId="0" borderId="0" xfId="991" applyFont="1">
      <alignment/>
      <protection/>
    </xf>
    <xf numFmtId="0" fontId="3" fillId="0" borderId="30" xfId="991" applyFont="1" applyFill="1" applyBorder="1" applyAlignment="1">
      <alignment horizontal="left" vertical="center"/>
      <protection/>
    </xf>
    <xf numFmtId="0" fontId="3" fillId="0" borderId="29" xfId="991" applyFont="1" applyFill="1" applyBorder="1" applyAlignment="1">
      <alignment vertical="center"/>
      <protection/>
    </xf>
    <xf numFmtId="0" fontId="3" fillId="0" borderId="34" xfId="991" applyFont="1" applyFill="1" applyBorder="1" applyAlignment="1">
      <alignment vertical="center"/>
      <protection/>
    </xf>
    <xf numFmtId="0" fontId="3" fillId="0" borderId="30" xfId="991" applyFont="1" applyFill="1" applyBorder="1" applyAlignment="1">
      <alignment vertical="center"/>
      <protection/>
    </xf>
    <xf numFmtId="0" fontId="3" fillId="0" borderId="29" xfId="991" applyFont="1" applyFill="1" applyBorder="1" applyAlignment="1">
      <alignment horizontal="center" vertical="center"/>
      <protection/>
    </xf>
    <xf numFmtId="0" fontId="3" fillId="0" borderId="30" xfId="991" applyFont="1" applyFill="1" applyBorder="1" applyAlignment="1">
      <alignment/>
      <protection/>
    </xf>
    <xf numFmtId="0" fontId="4" fillId="0" borderId="30" xfId="991" applyFont="1" applyFill="1" applyBorder="1" applyAlignment="1">
      <alignment/>
      <protection/>
    </xf>
    <xf numFmtId="0" fontId="4" fillId="0" borderId="30" xfId="991" applyFont="1" applyBorder="1">
      <alignment/>
      <protection/>
    </xf>
    <xf numFmtId="0" fontId="4" fillId="88" borderId="34" xfId="991" applyFont="1" applyFill="1" applyBorder="1" applyAlignment="1">
      <alignment horizontal="left" vertical="center" wrapText="1"/>
      <protection/>
    </xf>
    <xf numFmtId="0" fontId="3" fillId="0" borderId="30" xfId="991" applyFont="1" applyBorder="1" applyAlignment="1">
      <alignment/>
      <protection/>
    </xf>
    <xf numFmtId="0" fontId="3" fillId="0" borderId="37" xfId="991" applyFont="1" applyFill="1" applyBorder="1" applyAlignment="1">
      <alignment horizontal="left" vertical="center"/>
      <protection/>
    </xf>
    <xf numFmtId="0" fontId="3" fillId="0" borderId="38" xfId="991" applyFont="1" applyFill="1" applyBorder="1" applyAlignment="1">
      <alignment horizontal="left" vertical="center"/>
      <protection/>
    </xf>
    <xf numFmtId="0" fontId="3" fillId="0" borderId="38" xfId="991" applyFont="1" applyFill="1" applyBorder="1" applyAlignment="1">
      <alignment horizontal="left" vertical="center" wrapText="1"/>
      <protection/>
    </xf>
    <xf numFmtId="0" fontId="3" fillId="0" borderId="28" xfId="991" applyFont="1" applyFill="1" applyBorder="1" applyAlignment="1" quotePrefix="1">
      <alignment horizontal="left" vertical="center" wrapText="1"/>
      <protection/>
    </xf>
    <xf numFmtId="0" fontId="3" fillId="0" borderId="28" xfId="991" applyFont="1" applyFill="1" applyBorder="1" applyAlignment="1">
      <alignment horizontal="left" vertical="center"/>
      <protection/>
    </xf>
    <xf numFmtId="0" fontId="4" fillId="0" borderId="38" xfId="991" applyFont="1" applyFill="1" applyBorder="1" applyAlignment="1">
      <alignment horizontal="left" vertical="center"/>
      <protection/>
    </xf>
    <xf numFmtId="0" fontId="8" fillId="0" borderId="29" xfId="991" applyFont="1" applyFill="1" applyBorder="1" applyAlignment="1">
      <alignment horizontal="left" vertical="center"/>
      <protection/>
    </xf>
    <xf numFmtId="0" fontId="25" fillId="0" borderId="30" xfId="991" applyFont="1" applyFill="1" applyBorder="1" applyAlignment="1">
      <alignment horizontal="left" vertical="center"/>
      <protection/>
    </xf>
    <xf numFmtId="0" fontId="24" fillId="0" borderId="30" xfId="991" applyFont="1" applyFill="1" applyBorder="1" applyAlignment="1">
      <alignment horizontal="left" vertical="center"/>
      <protection/>
    </xf>
    <xf numFmtId="16" fontId="3" fillId="0" borderId="28" xfId="991" applyNumberFormat="1" applyFont="1" applyFill="1" applyBorder="1" applyAlignment="1" quotePrefix="1">
      <alignment horizontal="left" vertical="center" wrapText="1"/>
      <protection/>
    </xf>
    <xf numFmtId="0" fontId="8" fillId="88" borderId="34" xfId="991" applyFont="1" applyFill="1" applyBorder="1" applyAlignment="1">
      <alignment horizontal="left" vertical="center"/>
      <protection/>
    </xf>
    <xf numFmtId="0" fontId="8" fillId="88" borderId="34" xfId="991" applyFont="1" applyFill="1" applyBorder="1" applyAlignment="1">
      <alignment horizontal="left" vertical="center" wrapText="1"/>
      <protection/>
    </xf>
    <xf numFmtId="0" fontId="8" fillId="88" borderId="28" xfId="991" applyFont="1" applyFill="1" applyBorder="1" applyAlignment="1">
      <alignment horizontal="center" vertical="center" wrapText="1"/>
      <protection/>
    </xf>
    <xf numFmtId="0" fontId="8" fillId="88" borderId="29" xfId="991" applyFont="1" applyFill="1" applyBorder="1" applyAlignment="1">
      <alignment horizontal="center" vertical="center" wrapText="1"/>
      <protection/>
    </xf>
    <xf numFmtId="0" fontId="3" fillId="88" borderId="0" xfId="991" applyFont="1" applyFill="1" applyAlignment="1">
      <alignment horizontal="left" vertical="center"/>
      <protection/>
    </xf>
    <xf numFmtId="0" fontId="0" fillId="0" borderId="0" xfId="991" applyFont="1" applyAlignment="1">
      <alignment/>
      <protection/>
    </xf>
    <xf numFmtId="0" fontId="0" fillId="0" borderId="42" xfId="991" applyFont="1" applyBorder="1" applyAlignment="1">
      <alignment/>
      <protection/>
    </xf>
    <xf numFmtId="0" fontId="0" fillId="0" borderId="0" xfId="991" applyFont="1" applyBorder="1" applyAlignment="1">
      <alignment/>
      <protection/>
    </xf>
    <xf numFmtId="0" fontId="3" fillId="88" borderId="0" xfId="991" applyFont="1" applyFill="1" applyAlignment="1">
      <alignment horizontal="center" vertical="top" wrapText="1"/>
      <protection/>
    </xf>
    <xf numFmtId="0" fontId="3" fillId="0" borderId="0" xfId="991" applyFont="1" applyFill="1" applyAlignment="1">
      <alignment horizontal="left" vertical="center"/>
      <protection/>
    </xf>
    <xf numFmtId="0" fontId="0" fillId="0" borderId="0" xfId="991" applyFont="1" applyFill="1" applyAlignment="1">
      <alignment/>
      <protection/>
    </xf>
    <xf numFmtId="0" fontId="0" fillId="0" borderId="42" xfId="991" applyFont="1" applyFill="1" applyBorder="1" applyAlignment="1">
      <alignment/>
      <protection/>
    </xf>
    <xf numFmtId="0" fontId="0" fillId="0" borderId="0" xfId="991" applyFont="1" applyFill="1" applyBorder="1" applyAlignment="1">
      <alignment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16" fontId="3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0" fillId="0" borderId="30" xfId="0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88" borderId="2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 wrapText="1"/>
    </xf>
    <xf numFmtId="0" fontId="3" fillId="88" borderId="29" xfId="0" applyFont="1" applyFill="1" applyBorder="1" applyAlignment="1">
      <alignment/>
    </xf>
    <xf numFmtId="0" fontId="3" fillId="88" borderId="30" xfId="0" applyFont="1" applyFill="1" applyBorder="1" applyAlignment="1">
      <alignment/>
    </xf>
    <xf numFmtId="0" fontId="3" fillId="88" borderId="34" xfId="0" applyFont="1" applyFill="1" applyBorder="1" applyAlignment="1">
      <alignment horizontal="center" wrapText="1"/>
    </xf>
    <xf numFmtId="0" fontId="3" fillId="88" borderId="28" xfId="0" applyFont="1" applyFill="1" applyBorder="1" applyAlignment="1">
      <alignment horizontal="center" vertical="top" wrapText="1"/>
    </xf>
    <xf numFmtId="0" fontId="4" fillId="88" borderId="28" xfId="0" applyFont="1" applyFill="1" applyBorder="1" applyAlignment="1">
      <alignment horizontal="center" vertical="center"/>
    </xf>
    <xf numFmtId="0" fontId="4" fillId="88" borderId="32" xfId="0" applyFont="1" applyFill="1" applyBorder="1" applyAlignment="1">
      <alignment horizontal="left" wrapText="1"/>
    </xf>
    <xf numFmtId="0" fontId="3" fillId="88" borderId="28" xfId="0" applyFont="1" applyFill="1" applyBorder="1" applyAlignment="1">
      <alignment horizontal="left" vertical="top" wrapText="1"/>
    </xf>
    <xf numFmtId="0" fontId="4" fillId="88" borderId="29" xfId="0" applyFont="1" applyFill="1" applyBorder="1" applyAlignment="1">
      <alignment horizontal="left"/>
    </xf>
    <xf numFmtId="0" fontId="4" fillId="88" borderId="30" xfId="0" applyFont="1" applyFill="1" applyBorder="1" applyAlignment="1">
      <alignment/>
    </xf>
    <xf numFmtId="0" fontId="4" fillId="88" borderId="34" xfId="0" applyFont="1" applyFill="1" applyBorder="1" applyAlignment="1">
      <alignment horizontal="left" wrapText="1" indent="1"/>
    </xf>
    <xf numFmtId="0" fontId="3" fillId="88" borderId="28" xfId="0" applyFont="1" applyFill="1" applyBorder="1" applyAlignment="1">
      <alignment horizontal="left" wrapText="1"/>
    </xf>
    <xf numFmtId="0" fontId="3" fillId="88" borderId="28" xfId="0" applyFont="1" applyFill="1" applyBorder="1" applyAlignment="1" quotePrefix="1">
      <alignment horizontal="left" vertical="top" wrapText="1"/>
    </xf>
    <xf numFmtId="49" fontId="3" fillId="88" borderId="29" xfId="0" applyNumberFormat="1" applyFont="1" applyFill="1" applyBorder="1" applyAlignment="1">
      <alignment horizontal="center" vertical="center"/>
    </xf>
    <xf numFmtId="0" fontId="3" fillId="88" borderId="29" xfId="0" applyFont="1" applyFill="1" applyBorder="1" applyAlignment="1">
      <alignment horizontal="left"/>
    </xf>
    <xf numFmtId="0" fontId="3" fillId="88" borderId="34" xfId="0" applyFont="1" applyFill="1" applyBorder="1" applyAlignment="1">
      <alignment wrapText="1"/>
    </xf>
    <xf numFmtId="49" fontId="3" fillId="88" borderId="28" xfId="0" applyNumberFormat="1" applyFont="1" applyFill="1" applyBorder="1" applyAlignment="1">
      <alignment horizontal="center" vertical="center"/>
    </xf>
    <xf numFmtId="0" fontId="4" fillId="88" borderId="35" xfId="0" applyFont="1" applyFill="1" applyBorder="1" applyAlignment="1">
      <alignment horizontal="center" vertical="center"/>
    </xf>
    <xf numFmtId="0" fontId="4" fillId="88" borderId="38" xfId="0" applyFont="1" applyFill="1" applyBorder="1" applyAlignment="1">
      <alignment wrapText="1"/>
    </xf>
    <xf numFmtId="0" fontId="3" fillId="88" borderId="29" xfId="0" applyFont="1" applyFill="1" applyBorder="1" applyAlignment="1">
      <alignment/>
    </xf>
    <xf numFmtId="0" fontId="4" fillId="88" borderId="29" xfId="0" applyFont="1" applyFill="1" applyBorder="1" applyAlignment="1">
      <alignment/>
    </xf>
    <xf numFmtId="0" fontId="4" fillId="88" borderId="34" xfId="0" applyFont="1" applyFill="1" applyBorder="1" applyAlignment="1">
      <alignment/>
    </xf>
    <xf numFmtId="0" fontId="4" fillId="88" borderId="34" xfId="0" applyFont="1" applyFill="1" applyBorder="1" applyAlignment="1">
      <alignment wrapText="1"/>
    </xf>
    <xf numFmtId="16" fontId="3" fillId="88" borderId="28" xfId="0" applyNumberFormat="1" applyFont="1" applyFill="1" applyBorder="1" applyAlignment="1">
      <alignment horizontal="left" vertical="top" wrapText="1"/>
    </xf>
    <xf numFmtId="16" fontId="3" fillId="88" borderId="28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wrapText="1"/>
    </xf>
    <xf numFmtId="0" fontId="3" fillId="0" borderId="34" xfId="0" applyFont="1" applyBorder="1" applyAlignment="1">
      <alignment wrapText="1"/>
    </xf>
    <xf numFmtId="16" fontId="3" fillId="0" borderId="28" xfId="0" applyNumberFormat="1" applyFont="1" applyFill="1" applyBorder="1" applyAlignment="1">
      <alignment horizontal="left" vertical="top" wrapText="1"/>
    </xf>
    <xf numFmtId="16" fontId="3" fillId="0" borderId="28" xfId="0" applyNumberFormat="1" applyFont="1" applyFill="1" applyBorder="1" applyAlignment="1">
      <alignment horizontal="center" vertical="center" wrapText="1"/>
    </xf>
    <xf numFmtId="0" fontId="3" fillId="88" borderId="34" xfId="0" applyFont="1" applyFill="1" applyBorder="1" applyAlignment="1">
      <alignment/>
    </xf>
    <xf numFmtId="16" fontId="3" fillId="88" borderId="28" xfId="0" applyNumberFormat="1" applyFont="1" applyFill="1" applyBorder="1" applyAlignment="1" quotePrefix="1">
      <alignment horizontal="left" vertical="top" wrapText="1"/>
    </xf>
    <xf numFmtId="16" fontId="3" fillId="88" borderId="28" xfId="0" applyNumberFormat="1" applyFont="1" applyFill="1" applyBorder="1" applyAlignment="1" quotePrefix="1">
      <alignment horizontal="center" vertical="center" wrapText="1"/>
    </xf>
    <xf numFmtId="0" fontId="4" fillId="88" borderId="34" xfId="0" applyFont="1" applyFill="1" applyBorder="1" applyAlignment="1">
      <alignment horizontal="left"/>
    </xf>
    <xf numFmtId="0" fontId="3" fillId="88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16" fontId="3" fillId="0" borderId="21" xfId="0" applyNumberFormat="1" applyFont="1" applyFill="1" applyBorder="1" applyAlignment="1" quotePrefix="1">
      <alignment horizontal="center" vertical="center" wrapText="1"/>
    </xf>
    <xf numFmtId="16" fontId="3" fillId="0" borderId="21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 quotePrefix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17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3" fillId="0" borderId="34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3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13" fillId="0" borderId="0" xfId="989" applyFont="1" applyAlignment="1">
      <alignment vertical="center"/>
      <protection/>
    </xf>
    <xf numFmtId="0" fontId="45" fillId="0" borderId="28" xfId="989" applyFont="1" applyBorder="1" applyAlignment="1">
      <alignment horizontal="center" vertical="center" wrapText="1"/>
      <protection/>
    </xf>
    <xf numFmtId="0" fontId="45" fillId="0" borderId="28" xfId="989" applyFont="1" applyFill="1" applyBorder="1" applyAlignment="1">
      <alignment horizontal="center" vertical="center" wrapText="1"/>
      <protection/>
    </xf>
    <xf numFmtId="0" fontId="13" fillId="0" borderId="28" xfId="989" applyFont="1" applyBorder="1" applyAlignment="1">
      <alignment horizontal="justify" vertical="center" wrapText="1"/>
      <protection/>
    </xf>
    <xf numFmtId="0" fontId="13" fillId="0" borderId="28" xfId="989" applyFont="1" applyBorder="1" applyAlignment="1">
      <alignment horizontal="center" vertical="center" wrapText="1"/>
      <protection/>
    </xf>
    <xf numFmtId="0" fontId="13" fillId="0" borderId="28" xfId="989" applyFont="1" applyBorder="1" applyAlignment="1">
      <alignment horizontal="left" vertical="center" wrapText="1"/>
      <protection/>
    </xf>
    <xf numFmtId="0" fontId="13" fillId="0" borderId="0" xfId="989" applyFont="1" applyFill="1" applyAlignment="1">
      <alignment vertical="center"/>
      <protection/>
    </xf>
    <xf numFmtId="0" fontId="13" fillId="0" borderId="42" xfId="989" applyFont="1" applyBorder="1" applyAlignment="1">
      <alignment vertical="center"/>
      <protection/>
    </xf>
    <xf numFmtId="0" fontId="13" fillId="0" borderId="0" xfId="989" applyFont="1" applyAlignment="1">
      <alignment horizontal="center" vertical="center"/>
      <protection/>
    </xf>
    <xf numFmtId="0" fontId="45" fillId="0" borderId="0" xfId="989" applyFont="1" applyAlignment="1">
      <alignment vertical="center"/>
      <protection/>
    </xf>
    <xf numFmtId="0" fontId="45" fillId="0" borderId="0" xfId="989" applyFont="1" applyAlignment="1">
      <alignment horizontal="center" vertical="center" wrapText="1"/>
      <protection/>
    </xf>
    <xf numFmtId="0" fontId="45" fillId="0" borderId="34" xfId="989" applyFont="1" applyFill="1" applyBorder="1" applyAlignment="1">
      <alignment horizontal="center" vertical="center" wrapText="1"/>
      <protection/>
    </xf>
    <xf numFmtId="0" fontId="3" fillId="0" borderId="28" xfId="989" applyFont="1" applyBorder="1" applyAlignment="1">
      <alignment horizontal="center" vertical="center" wrapText="1"/>
      <protection/>
    </xf>
    <xf numFmtId="0" fontId="3" fillId="0" borderId="28" xfId="989" applyFont="1" applyFill="1" applyBorder="1" applyAlignment="1">
      <alignment horizontal="center" vertical="center" wrapText="1"/>
      <protection/>
    </xf>
    <xf numFmtId="0" fontId="3" fillId="0" borderId="35" xfId="989" applyNumberFormat="1" applyFont="1" applyFill="1" applyBorder="1" applyAlignment="1">
      <alignment horizontal="center" vertical="center" wrapText="1"/>
      <protection/>
    </xf>
    <xf numFmtId="0" fontId="45" fillId="0" borderId="28" xfId="989" applyFont="1" applyBorder="1" applyAlignment="1">
      <alignment horizontal="left" vertical="center" wrapText="1"/>
      <protection/>
    </xf>
    <xf numFmtId="0" fontId="0" fillId="88" borderId="0" xfId="0" applyFill="1" applyBorder="1" applyAlignment="1">
      <alignment/>
    </xf>
    <xf numFmtId="0" fontId="46" fillId="88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5" fillId="88" borderId="0" xfId="0" applyFont="1" applyFill="1" applyBorder="1" applyAlignment="1">
      <alignment/>
    </xf>
    <xf numFmtId="0" fontId="6" fillId="88" borderId="0" xfId="0" applyFont="1" applyFill="1" applyAlignment="1">
      <alignment horizontal="center"/>
    </xf>
    <xf numFmtId="2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0" fontId="4" fillId="0" borderId="39" xfId="0" applyFont="1" applyBorder="1" applyAlignment="1">
      <alignment/>
    </xf>
    <xf numFmtId="0" fontId="6" fillId="0" borderId="0" xfId="0" applyFont="1" applyAlignment="1">
      <alignment/>
    </xf>
    <xf numFmtId="0" fontId="3" fillId="88" borderId="34" xfId="0" applyFont="1" applyFill="1" applyBorder="1" applyAlignment="1">
      <alignment/>
    </xf>
    <xf numFmtId="0" fontId="3" fillId="88" borderId="28" xfId="0" applyFont="1" applyFill="1" applyBorder="1" applyAlignment="1">
      <alignment horizontal="left" wrapText="1" indent="1"/>
    </xf>
    <xf numFmtId="49" fontId="3" fillId="0" borderId="28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49" fontId="3" fillId="88" borderId="33" xfId="0" applyNumberFormat="1" applyFont="1" applyFill="1" applyBorder="1" applyAlignment="1">
      <alignment/>
    </xf>
    <xf numFmtId="0" fontId="3" fillId="0" borderId="39" xfId="0" applyFont="1" applyBorder="1" applyAlignment="1">
      <alignment wrapText="1"/>
    </xf>
    <xf numFmtId="49" fontId="3" fillId="88" borderId="35" xfId="0" applyNumberFormat="1" applyFont="1" applyFill="1" applyBorder="1" applyAlignment="1">
      <alignment/>
    </xf>
    <xf numFmtId="49" fontId="3" fillId="88" borderId="29" xfId="0" applyNumberFormat="1" applyFont="1" applyFill="1" applyBorder="1" applyAlignment="1">
      <alignment/>
    </xf>
    <xf numFmtId="49" fontId="3" fillId="88" borderId="34" xfId="0" applyNumberFormat="1" applyFont="1" applyFill="1" applyBorder="1" applyAlignment="1">
      <alignment/>
    </xf>
    <xf numFmtId="49" fontId="3" fillId="88" borderId="28" xfId="0" applyNumberFormat="1" applyFont="1" applyFill="1" applyBorder="1" applyAlignment="1">
      <alignment/>
    </xf>
    <xf numFmtId="0" fontId="3" fillId="88" borderId="28" xfId="0" applyFont="1" applyFill="1" applyBorder="1" applyAlignment="1">
      <alignment wrapText="1"/>
    </xf>
    <xf numFmtId="0" fontId="83" fillId="88" borderId="28" xfId="0" applyFont="1" applyFill="1" applyBorder="1" applyAlignment="1">
      <alignment wrapText="1"/>
    </xf>
    <xf numFmtId="49" fontId="3" fillId="88" borderId="28" xfId="0" applyNumberFormat="1" applyFont="1" applyFill="1" applyBorder="1" applyAlignment="1">
      <alignment vertical="center"/>
    </xf>
    <xf numFmtId="0" fontId="3" fillId="0" borderId="28" xfId="0" applyFont="1" applyBorder="1" applyAlignment="1">
      <alignment wrapText="1"/>
    </xf>
    <xf numFmtId="49" fontId="4" fillId="0" borderId="28" xfId="0" applyNumberFormat="1" applyFont="1" applyFill="1" applyBorder="1" applyAlignment="1">
      <alignment horizontal="left" vertical="center"/>
    </xf>
    <xf numFmtId="16" fontId="3" fillId="0" borderId="29" xfId="0" applyNumberFormat="1" applyFont="1" applyBorder="1" applyAlignment="1">
      <alignment/>
    </xf>
    <xf numFmtId="16" fontId="3" fillId="88" borderId="29" xfId="0" applyNumberFormat="1" applyFont="1" applyFill="1" applyBorder="1" applyAlignment="1">
      <alignment/>
    </xf>
    <xf numFmtId="16" fontId="3" fillId="88" borderId="30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4" xfId="0" applyFont="1" applyBorder="1" applyAlignment="1">
      <alignment vertical="top" wrapText="1"/>
    </xf>
    <xf numFmtId="49" fontId="3" fillId="0" borderId="29" xfId="0" applyNumberFormat="1" applyFont="1" applyBorder="1" applyAlignment="1">
      <alignment/>
    </xf>
    <xf numFmtId="49" fontId="3" fillId="88" borderId="30" xfId="0" applyNumberFormat="1" applyFont="1" applyFill="1" applyBorder="1" applyAlignment="1">
      <alignment/>
    </xf>
    <xf numFmtId="49" fontId="3" fillId="0" borderId="28" xfId="0" applyNumberFormat="1" applyFont="1" applyFill="1" applyBorder="1" applyAlignment="1">
      <alignment/>
    </xf>
    <xf numFmtId="0" fontId="6" fillId="0" borderId="0" xfId="988" applyFont="1" applyFill="1" applyAlignment="1">
      <alignment vertical="center"/>
      <protection/>
    </xf>
    <xf numFmtId="0" fontId="3" fillId="0" borderId="21" xfId="988" applyFont="1" applyFill="1" applyBorder="1" applyAlignment="1">
      <alignment vertical="center" wrapText="1"/>
      <protection/>
    </xf>
    <xf numFmtId="0" fontId="3" fillId="0" borderId="44" xfId="988" applyFont="1" applyFill="1" applyBorder="1" applyAlignment="1">
      <alignment vertical="center" wrapText="1"/>
      <protection/>
    </xf>
    <xf numFmtId="0" fontId="3" fillId="0" borderId="28" xfId="988" applyFont="1" applyFill="1" applyBorder="1" applyAlignment="1">
      <alignment horizontal="center" vertical="center"/>
      <protection/>
    </xf>
    <xf numFmtId="0" fontId="3" fillId="0" borderId="21" xfId="988" applyFont="1" applyFill="1" applyBorder="1" applyAlignment="1">
      <alignment horizontal="center" vertical="center" wrapText="1"/>
      <protection/>
    </xf>
    <xf numFmtId="0" fontId="3" fillId="0" borderId="44" xfId="988" applyFont="1" applyFill="1" applyBorder="1" applyAlignment="1">
      <alignment horizontal="center" vertical="center" wrapText="1"/>
      <protection/>
    </xf>
    <xf numFmtId="0" fontId="4" fillId="0" borderId="21" xfId="988" applyFont="1" applyFill="1" applyBorder="1" applyAlignment="1">
      <alignment horizontal="center" vertical="center" wrapText="1"/>
      <protection/>
    </xf>
    <xf numFmtId="0" fontId="4" fillId="0" borderId="44" xfId="988" applyFont="1" applyFill="1" applyBorder="1" applyAlignment="1">
      <alignment horizontal="center" vertical="center" wrapText="1"/>
      <protection/>
    </xf>
    <xf numFmtId="0" fontId="4" fillId="0" borderId="28" xfId="988" applyFont="1" applyFill="1" applyBorder="1" applyAlignment="1">
      <alignment vertical="center" wrapText="1"/>
      <protection/>
    </xf>
    <xf numFmtId="0" fontId="4" fillId="0" borderId="0" xfId="988" applyFont="1" applyFill="1" applyAlignment="1">
      <alignment vertical="center"/>
      <protection/>
    </xf>
    <xf numFmtId="0" fontId="4" fillId="0" borderId="0" xfId="988" applyFont="1" applyFill="1" applyAlignment="1">
      <alignment vertical="center" wrapText="1"/>
      <protection/>
    </xf>
    <xf numFmtId="0" fontId="4" fillId="0" borderId="0" xfId="988" applyFont="1" applyFill="1" applyAlignment="1">
      <alignment horizontal="center" vertical="center" wrapText="1"/>
      <protection/>
    </xf>
    <xf numFmtId="2" fontId="3" fillId="88" borderId="28" xfId="0" applyNumberFormat="1" applyFont="1" applyFill="1" applyBorder="1" applyAlignment="1">
      <alignment vertical="center" wrapText="1"/>
    </xf>
    <xf numFmtId="2" fontId="1" fillId="0" borderId="28" xfId="990" applyNumberFormat="1" applyFont="1" applyBorder="1" applyAlignment="1">
      <alignment vertical="center"/>
      <protection/>
    </xf>
    <xf numFmtId="2" fontId="1" fillId="0" borderId="28" xfId="990" applyNumberFormat="1" applyFont="1" applyBorder="1" applyAlignment="1">
      <alignment horizontal="right" vertical="center"/>
      <protection/>
    </xf>
    <xf numFmtId="2" fontId="22" fillId="0" borderId="28" xfId="990" applyNumberFormat="1" applyFont="1" applyBorder="1" applyAlignment="1">
      <alignment vertical="center"/>
      <protection/>
    </xf>
    <xf numFmtId="2" fontId="13" fillId="0" borderId="28" xfId="989" applyNumberFormat="1" applyFont="1" applyBorder="1" applyAlignment="1">
      <alignment horizontal="justify" vertical="center" wrapText="1"/>
      <protection/>
    </xf>
    <xf numFmtId="2" fontId="1" fillId="0" borderId="28" xfId="990" applyNumberFormat="1" applyFont="1" applyBorder="1" applyAlignment="1">
      <alignment vertical="center" wrapText="1"/>
      <protection/>
    </xf>
    <xf numFmtId="2" fontId="2" fillId="0" borderId="28" xfId="990" applyNumberFormat="1" applyFont="1" applyBorder="1" applyAlignment="1">
      <alignment vertical="center"/>
      <protection/>
    </xf>
    <xf numFmtId="2" fontId="3" fillId="0" borderId="28" xfId="0" applyNumberFormat="1" applyFont="1" applyBorder="1" applyAlignment="1">
      <alignment horizontal="center" vertical="center" wrapText="1"/>
    </xf>
    <xf numFmtId="2" fontId="46" fillId="0" borderId="28" xfId="0" applyNumberFormat="1" applyFont="1" applyBorder="1" applyAlignment="1">
      <alignment vertical="top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vertical="center" wrapText="1"/>
    </xf>
    <xf numFmtId="2" fontId="3" fillId="0" borderId="28" xfId="0" applyNumberFormat="1" applyFont="1" applyFill="1" applyBorder="1" applyAlignment="1">
      <alignment vertical="center" wrapText="1"/>
    </xf>
    <xf numFmtId="2" fontId="45" fillId="0" borderId="28" xfId="0" applyNumberFormat="1" applyFont="1" applyFill="1" applyBorder="1" applyAlignment="1">
      <alignment vertical="center" wrapText="1"/>
    </xf>
    <xf numFmtId="2" fontId="45" fillId="0" borderId="28" xfId="989" applyNumberFormat="1" applyFont="1" applyBorder="1" applyAlignment="1">
      <alignment horizontal="center" vertical="center" wrapText="1"/>
      <protection/>
    </xf>
    <xf numFmtId="2" fontId="3" fillId="0" borderId="28" xfId="991" applyNumberFormat="1" applyFont="1" applyFill="1" applyBorder="1" applyAlignment="1">
      <alignment vertical="center" wrapText="1"/>
      <protection/>
    </xf>
    <xf numFmtId="2" fontId="3" fillId="88" borderId="28" xfId="991" applyNumberFormat="1" applyFont="1" applyFill="1" applyBorder="1" applyAlignment="1">
      <alignment vertical="center" wrapText="1"/>
      <protection/>
    </xf>
    <xf numFmtId="2" fontId="0" fillId="0" borderId="28" xfId="0" applyNumberFormat="1" applyBorder="1" applyAlignment="1">
      <alignment/>
    </xf>
    <xf numFmtId="0" fontId="0" fillId="0" borderId="0" xfId="991" applyFont="1" applyAlignment="1">
      <alignment/>
      <protection/>
    </xf>
    <xf numFmtId="0" fontId="0" fillId="0" borderId="0" xfId="991" applyFont="1" applyFill="1" applyAlignment="1">
      <alignment/>
      <protection/>
    </xf>
    <xf numFmtId="2" fontId="2" fillId="0" borderId="28" xfId="990" applyNumberFormat="1" applyFont="1" applyBorder="1" applyAlignment="1">
      <alignment vertical="center" wrapText="1"/>
      <protection/>
    </xf>
    <xf numFmtId="2" fontId="3" fillId="0" borderId="21" xfId="988" applyNumberFormat="1" applyFont="1" applyFill="1" applyBorder="1" applyAlignment="1">
      <alignment vertical="center" wrapText="1"/>
      <protection/>
    </xf>
    <xf numFmtId="2" fontId="5" fillId="0" borderId="28" xfId="0" applyNumberFormat="1" applyFont="1" applyBorder="1" applyAlignment="1">
      <alignment horizontal="right" vertical="top" wrapText="1"/>
    </xf>
    <xf numFmtId="2" fontId="5" fillId="0" borderId="28" xfId="0" applyNumberFormat="1" applyFont="1" applyBorder="1" applyAlignment="1">
      <alignment horizontal="right" wrapText="1"/>
    </xf>
    <xf numFmtId="0" fontId="4" fillId="88" borderId="28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0" fontId="3" fillId="88" borderId="0" xfId="0" applyFont="1" applyFill="1" applyAlignment="1">
      <alignment horizontal="left" vertical="center" wrapText="1"/>
    </xf>
    <xf numFmtId="0" fontId="3" fillId="88" borderId="0" xfId="0" applyFont="1" applyFill="1" applyAlignment="1">
      <alignment horizontal="center" vertical="center" wrapText="1"/>
    </xf>
    <xf numFmtId="0" fontId="0" fillId="88" borderId="0" xfId="0" applyFont="1" applyFill="1" applyAlignment="1">
      <alignment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88" borderId="0" xfId="0" applyFill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88" borderId="0" xfId="0" applyFill="1" applyAlignment="1">
      <alignment horizontal="left" vertical="center" wrapText="1"/>
    </xf>
    <xf numFmtId="0" fontId="0" fillId="88" borderId="0" xfId="0" applyFill="1" applyAlignment="1">
      <alignment vertical="center" wrapText="1"/>
    </xf>
    <xf numFmtId="0" fontId="3" fillId="88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14" fontId="3" fillId="88" borderId="0" xfId="0" applyNumberFormat="1" applyFont="1" applyFill="1" applyAlignment="1">
      <alignment horizontal="center" vertical="center" wrapText="1"/>
    </xf>
    <xf numFmtId="0" fontId="0" fillId="88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88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88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88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0" borderId="0" xfId="990" applyFont="1" applyAlignment="1">
      <alignment horizontal="left" vertical="center"/>
      <protection/>
    </xf>
    <xf numFmtId="0" fontId="3" fillId="0" borderId="0" xfId="990" applyFont="1" applyAlignment="1">
      <alignment horizontal="center" vertical="top" wrapText="1"/>
      <protection/>
    </xf>
    <xf numFmtId="0" fontId="3" fillId="0" borderId="0" xfId="990" applyFont="1" applyBorder="1" applyAlignment="1">
      <alignment horizontal="left" vertical="top" wrapText="1"/>
      <protection/>
    </xf>
    <xf numFmtId="0" fontId="2" fillId="0" borderId="0" xfId="990" applyFont="1" applyBorder="1" applyAlignment="1">
      <alignment horizontal="left" vertical="center" wrapText="1"/>
      <protection/>
    </xf>
    <xf numFmtId="0" fontId="3" fillId="0" borderId="0" xfId="990" applyFont="1" applyFill="1" applyAlignment="1">
      <alignment horizontal="left" vertical="center"/>
      <protection/>
    </xf>
    <xf numFmtId="0" fontId="3" fillId="0" borderId="0" xfId="990" applyFont="1" applyFill="1" applyAlignment="1">
      <alignment horizontal="center" vertical="top" wrapText="1"/>
      <protection/>
    </xf>
    <xf numFmtId="0" fontId="3" fillId="0" borderId="0" xfId="990" applyFont="1" applyFill="1" applyBorder="1" applyAlignment="1">
      <alignment horizontal="left" vertical="top" wrapText="1"/>
      <protection/>
    </xf>
    <xf numFmtId="0" fontId="3" fillId="0" borderId="0" xfId="990" applyFont="1" applyFill="1" applyBorder="1" applyAlignment="1">
      <alignment horizontal="left" vertical="center" wrapText="1"/>
      <protection/>
    </xf>
    <xf numFmtId="0" fontId="2" fillId="0" borderId="28" xfId="990" applyFont="1" applyBorder="1" applyAlignment="1">
      <alignment horizontal="left" vertical="center" wrapText="1"/>
      <protection/>
    </xf>
    <xf numFmtId="0" fontId="21" fillId="0" borderId="28" xfId="990" applyFont="1" applyBorder="1" applyAlignment="1">
      <alignment vertical="center"/>
      <protection/>
    </xf>
    <xf numFmtId="0" fontId="2" fillId="0" borderId="28" xfId="990" applyFont="1" applyBorder="1" applyAlignment="1">
      <alignment vertical="center" wrapText="1"/>
      <protection/>
    </xf>
    <xf numFmtId="0" fontId="21" fillId="0" borderId="28" xfId="990" applyFont="1" applyBorder="1" applyAlignment="1">
      <alignment vertical="center" wrapText="1"/>
      <protection/>
    </xf>
    <xf numFmtId="0" fontId="1" fillId="0" borderId="28" xfId="990" applyFont="1" applyBorder="1" applyAlignment="1">
      <alignment vertical="center" wrapText="1"/>
      <protection/>
    </xf>
    <xf numFmtId="0" fontId="16" fillId="0" borderId="0" xfId="990" applyFont="1" applyAlignment="1">
      <alignment horizontal="justify" vertical="center"/>
      <protection/>
    </xf>
    <xf numFmtId="0" fontId="17" fillId="0" borderId="0" xfId="990" applyFont="1" applyAlignment="1">
      <alignment vertical="center"/>
      <protection/>
    </xf>
    <xf numFmtId="0" fontId="18" fillId="0" borderId="0" xfId="990" applyFont="1" applyAlignment="1">
      <alignment horizontal="center" vertical="center"/>
      <protection/>
    </xf>
    <xf numFmtId="0" fontId="19" fillId="0" borderId="0" xfId="990" applyFont="1" applyAlignment="1">
      <alignment vertical="center"/>
      <protection/>
    </xf>
    <xf numFmtId="0" fontId="16" fillId="0" borderId="0" xfId="990" applyFont="1" applyAlignment="1">
      <alignment horizontal="center" vertical="center"/>
      <protection/>
    </xf>
    <xf numFmtId="0" fontId="0" fillId="0" borderId="0" xfId="990" applyAlignment="1">
      <alignment vertical="center"/>
      <protection/>
    </xf>
    <xf numFmtId="0" fontId="1" fillId="0" borderId="0" xfId="990" applyFont="1" applyAlignment="1">
      <alignment horizontal="center" vertical="center"/>
      <protection/>
    </xf>
    <xf numFmtId="0" fontId="14" fillId="0" borderId="0" xfId="990" applyFont="1" applyAlignment="1">
      <alignment horizontal="center" vertical="center"/>
      <protection/>
    </xf>
    <xf numFmtId="0" fontId="15" fillId="0" borderId="0" xfId="990" applyFont="1" applyAlignment="1">
      <alignment horizontal="center" vertical="center"/>
      <protection/>
    </xf>
    <xf numFmtId="0" fontId="20" fillId="0" borderId="0" xfId="990" applyFont="1" applyAlignment="1">
      <alignment horizontal="right" vertical="center"/>
      <protection/>
    </xf>
    <xf numFmtId="0" fontId="2" fillId="0" borderId="29" xfId="990" applyFont="1" applyBorder="1" applyAlignment="1">
      <alignment horizontal="left" vertical="center"/>
      <protection/>
    </xf>
    <xf numFmtId="0" fontId="21" fillId="0" borderId="30" xfId="990" applyFont="1" applyBorder="1" applyAlignment="1">
      <alignment vertical="center"/>
      <protection/>
    </xf>
    <xf numFmtId="0" fontId="21" fillId="0" borderId="34" xfId="990" applyFont="1" applyBorder="1" applyAlignment="1">
      <alignment vertical="center"/>
      <protection/>
    </xf>
    <xf numFmtId="0" fontId="1" fillId="0" borderId="29" xfId="990" applyFont="1" applyBorder="1" applyAlignment="1">
      <alignment horizontal="left" vertical="center"/>
      <protection/>
    </xf>
    <xf numFmtId="0" fontId="22" fillId="0" borderId="30" xfId="990" applyFont="1" applyBorder="1" applyAlignment="1">
      <alignment vertical="center"/>
      <protection/>
    </xf>
    <xf numFmtId="0" fontId="22" fillId="0" borderId="34" xfId="990" applyFont="1" applyBorder="1" applyAlignment="1">
      <alignment vertical="center"/>
      <protection/>
    </xf>
    <xf numFmtId="0" fontId="1" fillId="0" borderId="29" xfId="990" applyFont="1" applyBorder="1" applyAlignment="1">
      <alignment vertical="center"/>
      <protection/>
    </xf>
    <xf numFmtId="0" fontId="1" fillId="0" borderId="28" xfId="990" applyFont="1" applyBorder="1" applyAlignment="1">
      <alignment horizontal="center" vertical="center" wrapText="1"/>
      <protection/>
    </xf>
    <xf numFmtId="0" fontId="22" fillId="0" borderId="28" xfId="990" applyFont="1" applyBorder="1" applyAlignment="1">
      <alignment vertical="center"/>
      <protection/>
    </xf>
    <xf numFmtId="0" fontId="1" fillId="0" borderId="29" xfId="990" applyFont="1" applyBorder="1" applyAlignment="1">
      <alignment horizontal="left" vertical="center" wrapText="1"/>
      <protection/>
    </xf>
    <xf numFmtId="0" fontId="22" fillId="0" borderId="30" xfId="990" applyFont="1" applyBorder="1" applyAlignment="1">
      <alignment vertical="center" wrapText="1"/>
      <protection/>
    </xf>
    <xf numFmtId="0" fontId="22" fillId="0" borderId="34" xfId="990" applyFont="1" applyBorder="1" applyAlignment="1">
      <alignment vertical="center" wrapText="1"/>
      <protection/>
    </xf>
    <xf numFmtId="0" fontId="1" fillId="0" borderId="29" xfId="990" applyFont="1" applyBorder="1" applyAlignment="1">
      <alignment vertical="center" wrapText="1"/>
      <protection/>
    </xf>
    <xf numFmtId="0" fontId="3" fillId="88" borderId="0" xfId="991" applyFont="1" applyFill="1" applyAlignment="1">
      <alignment horizontal="left" vertical="top" wrapText="1"/>
      <protection/>
    </xf>
    <xf numFmtId="0" fontId="4" fillId="0" borderId="29" xfId="991" applyFont="1" applyBorder="1" applyAlignment="1">
      <alignment wrapText="1"/>
      <protection/>
    </xf>
    <xf numFmtId="0" fontId="4" fillId="0" borderId="30" xfId="991" applyFont="1" applyBorder="1" applyAlignment="1">
      <alignment wrapText="1"/>
      <protection/>
    </xf>
    <xf numFmtId="0" fontId="0" fillId="0" borderId="30" xfId="991" applyFont="1" applyBorder="1" applyAlignment="1">
      <alignment wrapText="1"/>
      <protection/>
    </xf>
    <xf numFmtId="0" fontId="0" fillId="0" borderId="34" xfId="991" applyFont="1" applyBorder="1" applyAlignment="1">
      <alignment wrapText="1"/>
      <protection/>
    </xf>
    <xf numFmtId="0" fontId="4" fillId="88" borderId="29" xfId="991" applyFont="1" applyFill="1" applyBorder="1" applyAlignment="1">
      <alignment horizontal="left" vertical="center" wrapText="1"/>
      <protection/>
    </xf>
    <xf numFmtId="0" fontId="4" fillId="88" borderId="30" xfId="991" applyFont="1" applyFill="1" applyBorder="1" applyAlignment="1">
      <alignment horizontal="left" vertical="center" wrapText="1"/>
      <protection/>
    </xf>
    <xf numFmtId="0" fontId="0" fillId="0" borderId="30" xfId="991" applyFont="1" applyBorder="1" applyAlignment="1">
      <alignment horizontal="left" vertical="center" wrapText="1"/>
      <protection/>
    </xf>
    <xf numFmtId="0" fontId="0" fillId="0" borderId="34" xfId="991" applyFont="1" applyBorder="1" applyAlignment="1">
      <alignment horizontal="left" vertical="center" wrapText="1"/>
      <protection/>
    </xf>
    <xf numFmtId="0" fontId="3" fillId="0" borderId="29" xfId="991" applyFont="1" applyFill="1" applyBorder="1" applyAlignment="1">
      <alignment horizontal="left" vertical="center" wrapText="1"/>
      <protection/>
    </xf>
    <xf numFmtId="0" fontId="3" fillId="0" borderId="30" xfId="991" applyFont="1" applyFill="1" applyBorder="1" applyAlignment="1">
      <alignment horizontal="left" vertical="center" wrapText="1"/>
      <protection/>
    </xf>
    <xf numFmtId="0" fontId="0" fillId="0" borderId="30" xfId="991" applyFont="1" applyFill="1" applyBorder="1" applyAlignment="1">
      <alignment horizontal="left" vertical="center" wrapText="1"/>
      <protection/>
    </xf>
    <xf numFmtId="0" fontId="0" fillId="0" borderId="34" xfId="991" applyFont="1" applyFill="1" applyBorder="1" applyAlignment="1">
      <alignment horizontal="left" vertical="center" wrapText="1"/>
      <protection/>
    </xf>
    <xf numFmtId="0" fontId="4" fillId="0" borderId="36" xfId="991" applyFont="1" applyBorder="1" applyAlignment="1">
      <alignment horizontal="left" wrapText="1"/>
      <protection/>
    </xf>
    <xf numFmtId="0" fontId="4" fillId="0" borderId="42" xfId="991" applyFont="1" applyBorder="1" applyAlignment="1">
      <alignment horizontal="left" wrapText="1"/>
      <protection/>
    </xf>
    <xf numFmtId="0" fontId="4" fillId="0" borderId="41" xfId="991" applyFont="1" applyBorder="1" applyAlignment="1">
      <alignment horizontal="left" wrapText="1"/>
      <protection/>
    </xf>
    <xf numFmtId="0" fontId="3" fillId="88" borderId="0" xfId="991" applyFont="1" applyFill="1" applyAlignment="1">
      <alignment vertical="center" wrapText="1"/>
      <protection/>
    </xf>
    <xf numFmtId="0" fontId="3" fillId="88" borderId="0" xfId="991" applyFont="1" applyFill="1" applyAlignment="1">
      <alignment horizontal="center" vertical="center" wrapText="1"/>
      <protection/>
    </xf>
    <xf numFmtId="0" fontId="0" fillId="0" borderId="34" xfId="991" applyFont="1" applyFill="1" applyBorder="1" applyAlignment="1">
      <alignment horizontal="left" vertical="center" wrapText="1"/>
      <protection/>
    </xf>
    <xf numFmtId="0" fontId="8" fillId="0" borderId="30" xfId="991" applyFont="1" applyFill="1" applyBorder="1" applyAlignment="1">
      <alignment horizontal="left" vertical="center" wrapText="1"/>
      <protection/>
    </xf>
    <xf numFmtId="0" fontId="0" fillId="0" borderId="30" xfId="991" applyFont="1" applyFill="1" applyBorder="1" applyAlignment="1">
      <alignment horizontal="left" vertical="center" wrapText="1"/>
      <protection/>
    </xf>
    <xf numFmtId="0" fontId="4" fillId="0" borderId="29" xfId="991" applyFont="1" applyFill="1" applyBorder="1" applyAlignment="1">
      <alignment horizontal="left" vertical="center" wrapText="1"/>
      <protection/>
    </xf>
    <xf numFmtId="0" fontId="4" fillId="0" borderId="30" xfId="991" applyFont="1" applyFill="1" applyBorder="1" applyAlignment="1">
      <alignment horizontal="left" vertical="center" wrapText="1"/>
      <protection/>
    </xf>
    <xf numFmtId="0" fontId="4" fillId="0" borderId="29" xfId="991" applyFont="1" applyBorder="1" applyAlignment="1">
      <alignment horizontal="center" vertical="center" wrapText="1"/>
      <protection/>
    </xf>
    <xf numFmtId="0" fontId="4" fillId="0" borderId="30" xfId="991" applyFont="1" applyBorder="1" applyAlignment="1">
      <alignment horizontal="center" vertical="center" wrapText="1"/>
      <protection/>
    </xf>
    <xf numFmtId="0" fontId="4" fillId="0" borderId="34" xfId="991" applyFont="1" applyBorder="1" applyAlignment="1">
      <alignment horizontal="center" vertical="center" wrapText="1"/>
      <protection/>
    </xf>
    <xf numFmtId="0" fontId="3" fillId="0" borderId="0" xfId="991" applyFont="1" applyFill="1" applyAlignment="1">
      <alignment horizontal="left" vertical="top" wrapText="1"/>
      <protection/>
    </xf>
    <xf numFmtId="0" fontId="3" fillId="0" borderId="0" xfId="991" applyFont="1" applyFill="1" applyAlignment="1">
      <alignment horizontal="center" vertical="top" wrapText="1"/>
      <protection/>
    </xf>
    <xf numFmtId="0" fontId="3" fillId="0" borderId="29" xfId="991" applyFont="1" applyFill="1" applyBorder="1" applyAlignment="1">
      <alignment wrapText="1"/>
      <protection/>
    </xf>
    <xf numFmtId="0" fontId="0" fillId="0" borderId="30" xfId="991" applyFont="1" applyFill="1" applyBorder="1" applyAlignment="1">
      <alignment wrapText="1"/>
      <protection/>
    </xf>
    <xf numFmtId="0" fontId="0" fillId="0" borderId="34" xfId="991" applyFont="1" applyFill="1" applyBorder="1" applyAlignment="1">
      <alignment wrapText="1"/>
      <protection/>
    </xf>
    <xf numFmtId="0" fontId="3" fillId="88" borderId="0" xfId="991" applyFont="1" applyFill="1" applyAlignment="1">
      <alignment horizontal="center" vertical="top" wrapText="1"/>
      <protection/>
    </xf>
    <xf numFmtId="0" fontId="3" fillId="0" borderId="29" xfId="991" applyFont="1" applyBorder="1" applyAlignment="1">
      <alignment horizontal="left" vertical="center" wrapText="1"/>
      <protection/>
    </xf>
    <xf numFmtId="0" fontId="3" fillId="0" borderId="30" xfId="991" applyFont="1" applyBorder="1" applyAlignment="1">
      <alignment horizontal="left" vertical="center" wrapText="1"/>
      <protection/>
    </xf>
    <xf numFmtId="0" fontId="3" fillId="0" borderId="34" xfId="991" applyFont="1" applyBorder="1" applyAlignment="1">
      <alignment horizontal="left" vertical="center" wrapText="1"/>
      <protection/>
    </xf>
    <xf numFmtId="0" fontId="4" fillId="88" borderId="0" xfId="991" applyFont="1" applyFill="1" applyAlignment="1">
      <alignment horizontal="center" vertical="center" wrapText="1"/>
      <protection/>
    </xf>
    <xf numFmtId="49" fontId="4" fillId="88" borderId="31" xfId="991" applyNumberFormat="1" applyFont="1" applyFill="1" applyBorder="1" applyAlignment="1">
      <alignment horizontal="center" vertical="center" wrapText="1"/>
      <protection/>
    </xf>
    <xf numFmtId="49" fontId="4" fillId="88" borderId="35" xfId="991" applyNumberFormat="1" applyFont="1" applyFill="1" applyBorder="1" applyAlignment="1">
      <alignment horizontal="center" vertical="center" wrapText="1"/>
      <protection/>
    </xf>
    <xf numFmtId="14" fontId="3" fillId="88" borderId="0" xfId="991" applyNumberFormat="1" applyFont="1" applyFill="1" applyAlignment="1">
      <alignment horizontal="center" vertical="center" wrapText="1"/>
      <protection/>
    </xf>
    <xf numFmtId="0" fontId="4" fillId="88" borderId="29" xfId="991" applyFont="1" applyFill="1" applyBorder="1" applyAlignment="1">
      <alignment horizontal="center" vertical="center" wrapText="1"/>
      <protection/>
    </xf>
    <xf numFmtId="0" fontId="4" fillId="88" borderId="30" xfId="991" applyFont="1" applyFill="1" applyBorder="1" applyAlignment="1">
      <alignment horizontal="center" vertical="center" wrapText="1"/>
      <protection/>
    </xf>
    <xf numFmtId="0" fontId="4" fillId="88" borderId="34" xfId="991" applyFont="1" applyFill="1" applyBorder="1" applyAlignment="1">
      <alignment horizontal="center" vertical="center" wrapText="1"/>
      <protection/>
    </xf>
    <xf numFmtId="0" fontId="4" fillId="0" borderId="31" xfId="991" applyFont="1" applyFill="1" applyBorder="1" applyAlignment="1">
      <alignment horizontal="center" vertical="center" wrapText="1"/>
      <protection/>
    </xf>
    <xf numFmtId="0" fontId="4" fillId="0" borderId="35" xfId="991" applyFont="1" applyFill="1" applyBorder="1" applyAlignment="1">
      <alignment horizontal="center" vertical="center" wrapText="1"/>
      <protection/>
    </xf>
    <xf numFmtId="0" fontId="4" fillId="88" borderId="32" xfId="991" applyFont="1" applyFill="1" applyBorder="1" applyAlignment="1">
      <alignment horizontal="center" vertical="center" wrapText="1"/>
      <protection/>
    </xf>
    <xf numFmtId="0" fontId="4" fillId="88" borderId="33" xfId="991" applyFont="1" applyFill="1" applyBorder="1" applyAlignment="1">
      <alignment horizontal="center" vertical="center" wrapText="1"/>
      <protection/>
    </xf>
    <xf numFmtId="0" fontId="4" fillId="88" borderId="39" xfId="991" applyFont="1" applyFill="1" applyBorder="1" applyAlignment="1">
      <alignment horizontal="center" vertical="center" wrapText="1"/>
      <protection/>
    </xf>
    <xf numFmtId="0" fontId="4" fillId="88" borderId="36" xfId="991" applyFont="1" applyFill="1" applyBorder="1" applyAlignment="1">
      <alignment horizontal="center" vertical="center" wrapText="1"/>
      <protection/>
    </xf>
    <xf numFmtId="0" fontId="4" fillId="88" borderId="42" xfId="991" applyFont="1" applyFill="1" applyBorder="1" applyAlignment="1">
      <alignment horizontal="center" vertical="center" wrapText="1"/>
      <protection/>
    </xf>
    <xf numFmtId="0" fontId="4" fillId="88" borderId="41" xfId="991" applyFont="1" applyFill="1" applyBorder="1" applyAlignment="1">
      <alignment horizontal="center" vertical="center" wrapText="1"/>
      <protection/>
    </xf>
    <xf numFmtId="0" fontId="0" fillId="88" borderId="0" xfId="991" applyFont="1" applyFill="1" applyAlignment="1">
      <alignment vertical="center" wrapText="1"/>
      <protection/>
    </xf>
    <xf numFmtId="0" fontId="26" fillId="88" borderId="30" xfId="991" applyFont="1" applyFill="1" applyBorder="1" applyAlignment="1">
      <alignment horizontal="left" vertical="center" wrapText="1"/>
      <protection/>
    </xf>
    <xf numFmtId="0" fontId="3" fillId="88" borderId="29" xfId="991" applyFont="1" applyFill="1" applyBorder="1" applyAlignment="1">
      <alignment horizontal="left" vertical="center" wrapText="1"/>
      <protection/>
    </xf>
    <xf numFmtId="0" fontId="3" fillId="88" borderId="30" xfId="991" applyFont="1" applyFill="1" applyBorder="1" applyAlignment="1">
      <alignment horizontal="left" vertical="center" wrapText="1"/>
      <protection/>
    </xf>
    <xf numFmtId="0" fontId="3" fillId="88" borderId="34" xfId="991" applyFont="1" applyFill="1" applyBorder="1" applyAlignment="1">
      <alignment horizontal="left" vertical="center" wrapText="1"/>
      <protection/>
    </xf>
    <xf numFmtId="0" fontId="7" fillId="0" borderId="42" xfId="991" applyFont="1" applyFill="1" applyBorder="1" applyAlignment="1">
      <alignment horizontal="right" vertical="center" wrapText="1"/>
      <protection/>
    </xf>
    <xf numFmtId="0" fontId="0" fillId="0" borderId="30" xfId="991" applyFont="1" applyBorder="1" applyAlignment="1">
      <alignment horizontal="left" vertical="center" wrapText="1"/>
      <protection/>
    </xf>
    <xf numFmtId="0" fontId="0" fillId="0" borderId="34" xfId="991" applyFont="1" applyBorder="1" applyAlignment="1">
      <alignment horizontal="left" vertical="center" wrapText="1"/>
      <protection/>
    </xf>
    <xf numFmtId="0" fontId="46" fillId="0" borderId="28" xfId="0" applyFont="1" applyBorder="1" applyAlignment="1">
      <alignment horizontal="center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1" fillId="88" borderId="0" xfId="0" applyFont="1" applyFill="1" applyAlignment="1">
      <alignment horizontal="center"/>
    </xf>
    <xf numFmtId="0" fontId="0" fillId="88" borderId="0" xfId="0" applyFont="1" applyFill="1" applyAlignment="1">
      <alignment horizontal="center"/>
    </xf>
    <xf numFmtId="0" fontId="45" fillId="88" borderId="0" xfId="0" applyFont="1" applyFill="1" applyAlignment="1">
      <alignment horizontal="center" wrapText="1"/>
    </xf>
    <xf numFmtId="0" fontId="0" fillId="88" borderId="0" xfId="0" applyFont="1" applyFill="1" applyAlignment="1">
      <alignment horizont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88" borderId="0" xfId="0" applyFont="1" applyFill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6" fillId="0" borderId="34" xfId="0" applyFont="1" applyBorder="1" applyAlignment="1">
      <alignment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vertical="center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0" fillId="0" borderId="34" xfId="0" applyBorder="1" applyAlignment="1">
      <alignment vertical="center"/>
    </xf>
    <xf numFmtId="0" fontId="3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4" fillId="88" borderId="30" xfId="0" applyFont="1" applyFill="1" applyBorder="1" applyAlignment="1">
      <alignment horizontal="left" wrapText="1"/>
    </xf>
    <xf numFmtId="0" fontId="4" fillId="88" borderId="34" xfId="0" applyFont="1" applyFill="1" applyBorder="1" applyAlignment="1">
      <alignment horizontal="left" wrapText="1"/>
    </xf>
    <xf numFmtId="0" fontId="4" fillId="88" borderId="29" xfId="0" applyFont="1" applyFill="1" applyBorder="1" applyAlignment="1">
      <alignment horizontal="left" wrapText="1"/>
    </xf>
    <xf numFmtId="0" fontId="0" fillId="0" borderId="30" xfId="0" applyBorder="1" applyAlignment="1">
      <alignment wrapText="1"/>
    </xf>
    <xf numFmtId="0" fontId="0" fillId="0" borderId="34" xfId="0" applyBorder="1" applyAlignment="1">
      <alignment wrapText="1"/>
    </xf>
    <xf numFmtId="0" fontId="4" fillId="88" borderId="36" xfId="0" applyFont="1" applyFill="1" applyBorder="1" applyAlignment="1">
      <alignment horizontal="left" wrapText="1"/>
    </xf>
    <xf numFmtId="0" fontId="0" fillId="0" borderId="42" xfId="0" applyBorder="1" applyAlignment="1">
      <alignment wrapText="1"/>
    </xf>
    <xf numFmtId="0" fontId="0" fillId="0" borderId="41" xfId="0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88" borderId="30" xfId="0" applyFont="1" applyFill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4" xfId="0" applyFont="1" applyBorder="1" applyAlignment="1">
      <alignment wrapText="1"/>
    </xf>
    <xf numFmtId="0" fontId="4" fillId="88" borderId="32" xfId="0" applyFont="1" applyFill="1" applyBorder="1" applyAlignment="1">
      <alignment horizontal="left" wrapText="1"/>
    </xf>
    <xf numFmtId="0" fontId="6" fillId="0" borderId="33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4" fillId="0" borderId="30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88" borderId="38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40" xfId="0" applyBorder="1" applyAlignment="1">
      <alignment wrapText="1"/>
    </xf>
    <xf numFmtId="0" fontId="4" fillId="88" borderId="31" xfId="0" applyFont="1" applyFill="1" applyBorder="1" applyAlignment="1">
      <alignment horizontal="center" vertical="center" wrapText="1"/>
    </xf>
    <xf numFmtId="0" fontId="4" fillId="88" borderId="35" xfId="0" applyFont="1" applyFill="1" applyBorder="1" applyAlignment="1">
      <alignment horizontal="center" vertical="center" wrapText="1"/>
    </xf>
    <xf numFmtId="0" fontId="4" fillId="88" borderId="32" xfId="0" applyFont="1" applyFill="1" applyBorder="1" applyAlignment="1">
      <alignment horizontal="center" vertical="center"/>
    </xf>
    <xf numFmtId="0" fontId="3" fillId="88" borderId="33" xfId="0" applyFont="1" applyFill="1" applyBorder="1" applyAlignment="1">
      <alignment horizontal="center" vertical="center"/>
    </xf>
    <xf numFmtId="0" fontId="3" fillId="88" borderId="39" xfId="0" applyFont="1" applyFill="1" applyBorder="1" applyAlignment="1">
      <alignment horizontal="center" vertical="center"/>
    </xf>
    <xf numFmtId="0" fontId="3" fillId="88" borderId="36" xfId="0" applyFont="1" applyFill="1" applyBorder="1" applyAlignment="1">
      <alignment horizontal="center" vertical="center"/>
    </xf>
    <xf numFmtId="0" fontId="3" fillId="88" borderId="42" xfId="0" applyFont="1" applyFill="1" applyBorder="1" applyAlignment="1">
      <alignment horizontal="center" vertical="center"/>
    </xf>
    <xf numFmtId="0" fontId="3" fillId="88" borderId="41" xfId="0" applyFont="1" applyFill="1" applyBorder="1" applyAlignment="1">
      <alignment horizontal="center" vertical="center"/>
    </xf>
    <xf numFmtId="0" fontId="1" fillId="88" borderId="0" xfId="0" applyFont="1" applyFill="1" applyAlignment="1">
      <alignment horizontal="center" wrapText="1"/>
    </xf>
    <xf numFmtId="0" fontId="3" fillId="88" borderId="0" xfId="0" applyFont="1" applyFill="1" applyAlignment="1">
      <alignment wrapText="1"/>
    </xf>
    <xf numFmtId="0" fontId="4" fillId="88" borderId="28" xfId="0" applyFont="1" applyFill="1" applyBorder="1" applyAlignment="1">
      <alignment horizontal="center" vertical="center" wrapText="1"/>
    </xf>
    <xf numFmtId="0" fontId="0" fillId="88" borderId="28" xfId="0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5" fillId="0" borderId="29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45" fillId="0" borderId="34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28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0" fontId="6" fillId="0" borderId="0" xfId="988" applyFont="1" applyFill="1" applyAlignment="1">
      <alignment horizontal="center" vertical="center"/>
      <protection/>
    </xf>
    <xf numFmtId="0" fontId="4" fillId="0" borderId="0" xfId="988" applyFont="1" applyFill="1" applyAlignment="1">
      <alignment horizontal="center" vertical="center" wrapText="1"/>
      <protection/>
    </xf>
    <xf numFmtId="0" fontId="4" fillId="0" borderId="50" xfId="988" applyFont="1" applyFill="1" applyBorder="1" applyAlignment="1">
      <alignment horizontal="left" vertical="center"/>
      <protection/>
    </xf>
    <xf numFmtId="0" fontId="13" fillId="0" borderId="33" xfId="989" applyFont="1" applyFill="1" applyBorder="1" applyAlignment="1">
      <alignment horizontal="left" vertical="center"/>
      <protection/>
    </xf>
    <xf numFmtId="0" fontId="0" fillId="0" borderId="33" xfId="989" applyFill="1" applyBorder="1" applyAlignment="1">
      <alignment horizontal="left" vertical="center"/>
      <protection/>
    </xf>
    <xf numFmtId="0" fontId="45" fillId="0" borderId="28" xfId="989" applyFont="1" applyBorder="1" applyAlignment="1">
      <alignment horizontal="center" vertical="center" wrapText="1"/>
      <protection/>
    </xf>
    <xf numFmtId="0" fontId="45" fillId="0" borderId="0" xfId="989" applyFont="1" applyAlignment="1">
      <alignment horizontal="center" vertical="center"/>
      <protection/>
    </xf>
    <xf numFmtId="0" fontId="45" fillId="0" borderId="0" xfId="989" applyFont="1" applyAlignment="1">
      <alignment vertical="center"/>
      <protection/>
    </xf>
    <xf numFmtId="0" fontId="45" fillId="0" borderId="31" xfId="989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88" borderId="0" xfId="0" applyFont="1" applyFill="1" applyAlignment="1">
      <alignment horizontal="center"/>
    </xf>
    <xf numFmtId="0" fontId="4" fillId="0" borderId="28" xfId="0" applyFont="1" applyBorder="1" applyAlignment="1">
      <alignment horizontal="center"/>
    </xf>
    <xf numFmtId="2" fontId="4" fillId="0" borderId="28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left" vertical="center" wrapText="1"/>
    </xf>
    <xf numFmtId="49" fontId="3" fillId="88" borderId="30" xfId="0" applyNumberFormat="1" applyFont="1" applyFill="1" applyBorder="1" applyAlignment="1">
      <alignment horizontal="left" wrapText="1"/>
    </xf>
    <xf numFmtId="49" fontId="8" fillId="88" borderId="34" xfId="0" applyNumberFormat="1" applyFont="1" applyFill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9" xfId="0" applyFont="1" applyBorder="1" applyAlignment="1">
      <alignment horizontal="left"/>
    </xf>
  </cellXfs>
  <cellStyles count="1151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" xfId="290"/>
    <cellStyle name="Hyperlink 2" xfId="291"/>
    <cellStyle name="Hyperlink 2 10" xfId="292"/>
    <cellStyle name="Hyperlink 2 10 2" xfId="293"/>
    <cellStyle name="Hyperlink 2 11" xfId="294"/>
    <cellStyle name="Hyperlink 2 11 2" xfId="295"/>
    <cellStyle name="Hyperlink 2 12" xfId="296"/>
    <cellStyle name="Hyperlink 2 13" xfId="297"/>
    <cellStyle name="Hyperlink 2 14" xfId="298"/>
    <cellStyle name="Hyperlink 2 2" xfId="299"/>
    <cellStyle name="Hyperlink 2 2 2" xfId="300"/>
    <cellStyle name="Hyperlink 2 2 3" xfId="301"/>
    <cellStyle name="Hyperlink 2 3" xfId="302"/>
    <cellStyle name="Hyperlink 2 3 2" xfId="303"/>
    <cellStyle name="Hyperlink 2 4" xfId="304"/>
    <cellStyle name="Hyperlink 2 4 2" xfId="305"/>
    <cellStyle name="Hyperlink 2 5" xfId="306"/>
    <cellStyle name="Hyperlink 2 5 2" xfId="307"/>
    <cellStyle name="Hyperlink 2 6" xfId="308"/>
    <cellStyle name="Hyperlink 2 6 2" xfId="309"/>
    <cellStyle name="Hyperlink 2 7" xfId="310"/>
    <cellStyle name="Hyperlink 2 7 2" xfId="311"/>
    <cellStyle name="Hyperlink 2 8" xfId="312"/>
    <cellStyle name="Hyperlink 2 8 2" xfId="313"/>
    <cellStyle name="Hyperlink 2 9" xfId="314"/>
    <cellStyle name="Hyperlink 2 9 2" xfId="315"/>
    <cellStyle name="Hyperlink 3" xfId="316"/>
    <cellStyle name="Hyperlink 4" xfId="317"/>
    <cellStyle name="Hyperlink 5" xfId="318"/>
    <cellStyle name="Hyperlink 5 2" xfId="319"/>
    <cellStyle name="Hyperlink 5 3" xfId="320"/>
    <cellStyle name="Hyperlink 5 6" xfId="321"/>
    <cellStyle name="Hyperlink 5 6 2" xfId="322"/>
    <cellStyle name="Hyperlink 6" xfId="323"/>
    <cellStyle name="Hyperlink 7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Išvestis" xfId="335"/>
    <cellStyle name="Įprastas 2" xfId="336"/>
    <cellStyle name="Įspėjimo tekstas" xfId="337"/>
    <cellStyle name="Įvestis" xfId="338"/>
    <cellStyle name="Comma" xfId="339"/>
    <cellStyle name="Comma [0]" xfId="340"/>
    <cellStyle name="Linked Cell" xfId="341"/>
    <cellStyle name="Linked Cell 2" xfId="342"/>
    <cellStyle name="Linked Cell 3" xfId="343"/>
    <cellStyle name="Linked Cell 4" xfId="344"/>
    <cellStyle name="Linked Cell 5" xfId="345"/>
    <cellStyle name="Linked Cell 6" xfId="346"/>
    <cellStyle name="Linked Cell 7" xfId="347"/>
    <cellStyle name="Linked Cell 8" xfId="348"/>
    <cellStyle name="Linked Cell 9" xfId="349"/>
    <cellStyle name="Linked Cell_10VSAFAS2,3p" xfId="350"/>
    <cellStyle name="Neutral" xfId="351"/>
    <cellStyle name="Neutral 2" xfId="352"/>
    <cellStyle name="Neutral 3" xfId="353"/>
    <cellStyle name="Neutral 4" xfId="354"/>
    <cellStyle name="Neutral 5" xfId="355"/>
    <cellStyle name="Neutral 6" xfId="356"/>
    <cellStyle name="Neutral 7" xfId="357"/>
    <cellStyle name="Neutral 8" xfId="358"/>
    <cellStyle name="Neutral 9" xfId="359"/>
    <cellStyle name="Neutral_10VSAFAS2,3p" xfId="360"/>
    <cellStyle name="Neutralus" xfId="361"/>
    <cellStyle name="Normal 10" xfId="362"/>
    <cellStyle name="Normal 10 10" xfId="363"/>
    <cellStyle name="Normal 10 10 2" xfId="364"/>
    <cellStyle name="Normal 10 10 2 2" xfId="365"/>
    <cellStyle name="Normal 10 10 2 3" xfId="366"/>
    <cellStyle name="Normal 10 10 3" xfId="367"/>
    <cellStyle name="Normal 10 10 4" xfId="368"/>
    <cellStyle name="Normal 10 11" xfId="369"/>
    <cellStyle name="Normal 10 11 2" xfId="370"/>
    <cellStyle name="Normal 10 11 3" xfId="371"/>
    <cellStyle name="Normal 10 12" xfId="372"/>
    <cellStyle name="Normal 10 12 2" xfId="373"/>
    <cellStyle name="Normal 10 12 3" xfId="374"/>
    <cellStyle name="Normal 10 13" xfId="375"/>
    <cellStyle name="Normal 10 14" xfId="376"/>
    <cellStyle name="Normal 10 15" xfId="377"/>
    <cellStyle name="Normal 10 2" xfId="378"/>
    <cellStyle name="Normal 10 2 2" xfId="379"/>
    <cellStyle name="Normal 10 2 2 2" xfId="380"/>
    <cellStyle name="Normal 10 2 2 3" xfId="381"/>
    <cellStyle name="Normal 10 2 3" xfId="382"/>
    <cellStyle name="Normal 10 2 4" xfId="383"/>
    <cellStyle name="Normal 10 3" xfId="384"/>
    <cellStyle name="Normal 10 3 2" xfId="385"/>
    <cellStyle name="Normal 10 3 2 2" xfId="386"/>
    <cellStyle name="Normal 10 3 2 3" xfId="387"/>
    <cellStyle name="Normal 10 3 3" xfId="388"/>
    <cellStyle name="Normal 10 3 4" xfId="389"/>
    <cellStyle name="Normal 10 4" xfId="390"/>
    <cellStyle name="Normal 10 4 2" xfId="391"/>
    <cellStyle name="Normal 10 4 2 2" xfId="392"/>
    <cellStyle name="Normal 10 4 2 3" xfId="393"/>
    <cellStyle name="Normal 10 4 3" xfId="394"/>
    <cellStyle name="Normal 10 4 4" xfId="395"/>
    <cellStyle name="Normal 10 5" xfId="396"/>
    <cellStyle name="Normal 10 5 2" xfId="397"/>
    <cellStyle name="Normal 10 5 2 2" xfId="398"/>
    <cellStyle name="Normal 10 5 2 3" xfId="399"/>
    <cellStyle name="Normal 10 5 3" xfId="400"/>
    <cellStyle name="Normal 10 5 4" xfId="401"/>
    <cellStyle name="Normal 10 6" xfId="402"/>
    <cellStyle name="Normal 10 6 2" xfId="403"/>
    <cellStyle name="Normal 10 6 2 2" xfId="404"/>
    <cellStyle name="Normal 10 6 2 3" xfId="405"/>
    <cellStyle name="Normal 10 6 3" xfId="406"/>
    <cellStyle name="Normal 10 6 4" xfId="407"/>
    <cellStyle name="Normal 10 7" xfId="408"/>
    <cellStyle name="Normal 10 7 2" xfId="409"/>
    <cellStyle name="Normal 10 7 2 2" xfId="410"/>
    <cellStyle name="Normal 10 7 2 3" xfId="411"/>
    <cellStyle name="Normal 10 7 3" xfId="412"/>
    <cellStyle name="Normal 10 7 4" xfId="413"/>
    <cellStyle name="Normal 10 8" xfId="414"/>
    <cellStyle name="Normal 10 8 2" xfId="415"/>
    <cellStyle name="Normal 10 8 2 2" xfId="416"/>
    <cellStyle name="Normal 10 8 2 3" xfId="417"/>
    <cellStyle name="Normal 10 8 3" xfId="418"/>
    <cellStyle name="Normal 10 8 4" xfId="419"/>
    <cellStyle name="Normal 10 9" xfId="420"/>
    <cellStyle name="Normal 10 9 2" xfId="421"/>
    <cellStyle name="Normal 10 9 2 2" xfId="422"/>
    <cellStyle name="Normal 10 9 2 3" xfId="423"/>
    <cellStyle name="Normal 10 9 3" xfId="424"/>
    <cellStyle name="Normal 10 9 4" xfId="425"/>
    <cellStyle name="Normal 11" xfId="426"/>
    <cellStyle name="Normal 11 10" xfId="427"/>
    <cellStyle name="Normal 11 10 2" xfId="428"/>
    <cellStyle name="Normal 11 11" xfId="429"/>
    <cellStyle name="Normal 11 12" xfId="430"/>
    <cellStyle name="Normal 11 2" xfId="431"/>
    <cellStyle name="Normal 11 2 2" xfId="432"/>
    <cellStyle name="Normal 11 3" xfId="433"/>
    <cellStyle name="Normal 11 3 2" xfId="434"/>
    <cellStyle name="Normal 11 4" xfId="435"/>
    <cellStyle name="Normal 11 4 2" xfId="436"/>
    <cellStyle name="Normal 11 5" xfId="437"/>
    <cellStyle name="Normal 11 5 2" xfId="438"/>
    <cellStyle name="Normal 11 6" xfId="439"/>
    <cellStyle name="Normal 11 6 2" xfId="440"/>
    <cellStyle name="Normal 11 7" xfId="441"/>
    <cellStyle name="Normal 11 7 2" xfId="442"/>
    <cellStyle name="Normal 11 8" xfId="443"/>
    <cellStyle name="Normal 11 8 2" xfId="444"/>
    <cellStyle name="Normal 11 9" xfId="445"/>
    <cellStyle name="Normal 11 9 2" xfId="446"/>
    <cellStyle name="Normal 12" xfId="447"/>
    <cellStyle name="Normal 12 2" xfId="448"/>
    <cellStyle name="Normal 12 3" xfId="449"/>
    <cellStyle name="Normal 12_Nepakeistos VSAFAS formos 2012 metams" xfId="450"/>
    <cellStyle name="Normal 13" xfId="451"/>
    <cellStyle name="Normal 13 2" xfId="452"/>
    <cellStyle name="Normal 13 2 2" xfId="453"/>
    <cellStyle name="Normal 13 2 3" xfId="454"/>
    <cellStyle name="Normal 13 3" xfId="455"/>
    <cellStyle name="Normal 13 3 2" xfId="456"/>
    <cellStyle name="Normal 13 3 3" xfId="457"/>
    <cellStyle name="Normal 13 4" xfId="458"/>
    <cellStyle name="Normal 13 5" xfId="459"/>
    <cellStyle name="Normal 14" xfId="460"/>
    <cellStyle name="Normal 14 2" xfId="461"/>
    <cellStyle name="Normal 14 2 2" xfId="462"/>
    <cellStyle name="Normal 14 2 3" xfId="463"/>
    <cellStyle name="Normal 14 3" xfId="464"/>
    <cellStyle name="Normal 14 3 2" xfId="465"/>
    <cellStyle name="Normal 14 3 3" xfId="466"/>
    <cellStyle name="Normal 14 4" xfId="467"/>
    <cellStyle name="Normal 14 5" xfId="468"/>
    <cellStyle name="Normal 15" xfId="469"/>
    <cellStyle name="Normal 15 2" xfId="470"/>
    <cellStyle name="Normal 15 2 2" xfId="471"/>
    <cellStyle name="Normal 15 2 3" xfId="472"/>
    <cellStyle name="Normal 15 3" xfId="473"/>
    <cellStyle name="Normal 15 3 2" xfId="474"/>
    <cellStyle name="Normal 15 3 3" xfId="475"/>
    <cellStyle name="Normal 15 4" xfId="476"/>
    <cellStyle name="Normal 15 5" xfId="477"/>
    <cellStyle name="Normal 16" xfId="478"/>
    <cellStyle name="Normal 16 10" xfId="479"/>
    <cellStyle name="Normal 16 10 2" xfId="480"/>
    <cellStyle name="Normal 16 10 2 2" xfId="481"/>
    <cellStyle name="Normal 16 10 2 3" xfId="482"/>
    <cellStyle name="Normal 16 10 3" xfId="483"/>
    <cellStyle name="Normal 16 10 4" xfId="484"/>
    <cellStyle name="Normal 16 11" xfId="485"/>
    <cellStyle name="Normal 16 11 2" xfId="486"/>
    <cellStyle name="Normal 16 11 3" xfId="487"/>
    <cellStyle name="Normal 16 11 4" xfId="488"/>
    <cellStyle name="Normal 16 12" xfId="489"/>
    <cellStyle name="Normal 16 12 2" xfId="490"/>
    <cellStyle name="Normal 16 12 3" xfId="491"/>
    <cellStyle name="Normal 16 13" xfId="492"/>
    <cellStyle name="Normal 16 13 10" xfId="493"/>
    <cellStyle name="Normal 16 13 11" xfId="494"/>
    <cellStyle name="Normal 16 13 12" xfId="495"/>
    <cellStyle name="Normal 16 13 2" xfId="496"/>
    <cellStyle name="Normal 16 13 2 2" xfId="497"/>
    <cellStyle name="Normal 16 13 2 2 2" xfId="498"/>
    <cellStyle name="Normal 16 13 2 2 3" xfId="499"/>
    <cellStyle name="Normal 16 13 2 2_VSAKIS-Tarpusavio operacijos-vidines operacijos-ketv-2010 11 15" xfId="500"/>
    <cellStyle name="Normal 16 13 2 3" xfId="501"/>
    <cellStyle name="Normal 16 13 2 4" xfId="502"/>
    <cellStyle name="Normal 16 13 2_VSAKIS-Tarpusavio operacijos-vidines operacijos-ketv-2010 11 15" xfId="503"/>
    <cellStyle name="Normal 16 13 3" xfId="504"/>
    <cellStyle name="Normal 16 13 3 2" xfId="505"/>
    <cellStyle name="Normal 16 13 3 2 2" xfId="506"/>
    <cellStyle name="Normal 16 13 3 2 3" xfId="507"/>
    <cellStyle name="Normal 16 13 3 2_VSAKIS-Tarpusavio operacijos-vidines operacijos-ketv-2010 11 15" xfId="508"/>
    <cellStyle name="Normal 16 13 3 3" xfId="509"/>
    <cellStyle name="Normal 16 13 3 4" xfId="510"/>
    <cellStyle name="Normal 16 13 3_VSAKIS-Tarpusavio operacijos-vidines operacijos-ketv-2010 11 15" xfId="511"/>
    <cellStyle name="Normal 16 13 4" xfId="512"/>
    <cellStyle name="Normal 16 13 4 2" xfId="513"/>
    <cellStyle name="Normal 16 13 4 3" xfId="514"/>
    <cellStyle name="Normal 16 13 4_VSAKIS-Tarpusavio operacijos-vidines operacijos-ketv-2010 11 15" xfId="515"/>
    <cellStyle name="Normal 16 13 5" xfId="516"/>
    <cellStyle name="Normal 16 13 6" xfId="517"/>
    <cellStyle name="Normal 16 13 7" xfId="518"/>
    <cellStyle name="Normal 16 13 9" xfId="519"/>
    <cellStyle name="Normal 16 13_VSAKIS-Tarpusavio operacijos-vidines operacijos-ketv-2010 11 15" xfId="520"/>
    <cellStyle name="Normal 16 14" xfId="521"/>
    <cellStyle name="Normal 16 14 2" xfId="522"/>
    <cellStyle name="Normal 16 14 2 2" xfId="523"/>
    <cellStyle name="Normal 16 14 2 3" xfId="524"/>
    <cellStyle name="Normal 16 14 2_VSAKIS-Tarpusavio operacijos-vidines operacijos-ketv-2010 11 15" xfId="525"/>
    <cellStyle name="Normal 16 14 3" xfId="526"/>
    <cellStyle name="Normal 16 14 4" xfId="527"/>
    <cellStyle name="Normal 16 14_VSAKIS-Tarpusavio operacijos-vidines operacijos-ketv-2010 11 15" xfId="528"/>
    <cellStyle name="Normal 16 15" xfId="529"/>
    <cellStyle name="Normal 16 15 2" xfId="530"/>
    <cellStyle name="Normal 16 15 3" xfId="531"/>
    <cellStyle name="Normal 16 15_VSAKIS-Tarpusavio operacijos-vidines operacijos-ketv-2010 11 15" xfId="532"/>
    <cellStyle name="Normal 16 16" xfId="533"/>
    <cellStyle name="Normal 16 17" xfId="534"/>
    <cellStyle name="Normal 16 18" xfId="535"/>
    <cellStyle name="Normal 16 2" xfId="536"/>
    <cellStyle name="Normal 16 2 2" xfId="537"/>
    <cellStyle name="Normal 16 2 2 2" xfId="538"/>
    <cellStyle name="Normal 16 2 2 3" xfId="539"/>
    <cellStyle name="Normal 16 2 3" xfId="540"/>
    <cellStyle name="Normal 16 2 3 2" xfId="541"/>
    <cellStyle name="Normal 16 2 3 3" xfId="542"/>
    <cellStyle name="Normal 16 2 4" xfId="543"/>
    <cellStyle name="Normal 16 2 5" xfId="544"/>
    <cellStyle name="Normal 16 3" xfId="545"/>
    <cellStyle name="Normal 16 3 2" xfId="546"/>
    <cellStyle name="Normal 16 3 2 2" xfId="547"/>
    <cellStyle name="Normal 16 3 2 3" xfId="548"/>
    <cellStyle name="Normal 16 3 3" xfId="549"/>
    <cellStyle name="Normal 16 3 4" xfId="550"/>
    <cellStyle name="Normal 16 4" xfId="551"/>
    <cellStyle name="Normal 16 4 2" xfId="552"/>
    <cellStyle name="Normal 16 4 2 2" xfId="553"/>
    <cellStyle name="Normal 16 4 2 3" xfId="554"/>
    <cellStyle name="Normal 16 4 3" xfId="555"/>
    <cellStyle name="Normal 16 4 4" xfId="556"/>
    <cellStyle name="Normal 16 5" xfId="557"/>
    <cellStyle name="Normal 16 5 2" xfId="558"/>
    <cellStyle name="Normal 16 5 2 2" xfId="559"/>
    <cellStyle name="Normal 16 5 2 3" xfId="560"/>
    <cellStyle name="Normal 16 5 3" xfId="561"/>
    <cellStyle name="Normal 16 5 4" xfId="562"/>
    <cellStyle name="Normal 16 6" xfId="563"/>
    <cellStyle name="Normal 16 6 2" xfId="564"/>
    <cellStyle name="Normal 16 6 2 2" xfId="565"/>
    <cellStyle name="Normal 16 6 2 3" xfId="566"/>
    <cellStyle name="Normal 16 6 3" xfId="567"/>
    <cellStyle name="Normal 16 6 4" xfId="568"/>
    <cellStyle name="Normal 16 7" xfId="569"/>
    <cellStyle name="Normal 16 7 2" xfId="570"/>
    <cellStyle name="Normal 16 7 2 2" xfId="571"/>
    <cellStyle name="Normal 16 7 2 3" xfId="572"/>
    <cellStyle name="Normal 16 7 3" xfId="573"/>
    <cellStyle name="Normal 16 7 4" xfId="574"/>
    <cellStyle name="Normal 16 7 5" xfId="575"/>
    <cellStyle name="Normal 16 7 6" xfId="576"/>
    <cellStyle name="Normal 16 7_VSAKIS-Tarpusavio operacijos-2010 11 12" xfId="577"/>
    <cellStyle name="Normal 16 8" xfId="578"/>
    <cellStyle name="Normal 16 8 2" xfId="579"/>
    <cellStyle name="Normal 16 8 2 2" xfId="580"/>
    <cellStyle name="Normal 16 8 2 3" xfId="581"/>
    <cellStyle name="Normal 16 8 3" xfId="582"/>
    <cellStyle name="Normal 16 8 4" xfId="583"/>
    <cellStyle name="Normal 16 9" xfId="584"/>
    <cellStyle name="Normal 16 9 2" xfId="585"/>
    <cellStyle name="Normal 16 9 2 2" xfId="586"/>
    <cellStyle name="Normal 16 9 2 3" xfId="587"/>
    <cellStyle name="Normal 16 9 3" xfId="588"/>
    <cellStyle name="Normal 16 9 4" xfId="589"/>
    <cellStyle name="Normal 17" xfId="590"/>
    <cellStyle name="Normal 17 10" xfId="591"/>
    <cellStyle name="Normal 17 10 2" xfId="592"/>
    <cellStyle name="Normal 17 10 2 2" xfId="593"/>
    <cellStyle name="Normal 17 10 2 3" xfId="594"/>
    <cellStyle name="Normal 17 10 3" xfId="595"/>
    <cellStyle name="Normal 17 10 7" xfId="596"/>
    <cellStyle name="Normal 17 11" xfId="597"/>
    <cellStyle name="Normal 17 11 2" xfId="598"/>
    <cellStyle name="Normal 17 11 3" xfId="599"/>
    <cellStyle name="Normal 17 11 4" xfId="600"/>
    <cellStyle name="Normal 17 11 5" xfId="601"/>
    <cellStyle name="Normal 17 11 6" xfId="602"/>
    <cellStyle name="Normal 17 11_VSAKIS-Tarpusavio operacijos-2010 11 12" xfId="603"/>
    <cellStyle name="Normal 17 12" xfId="604"/>
    <cellStyle name="Normal 17 12 2" xfId="605"/>
    <cellStyle name="Normal 17 12 3" xfId="606"/>
    <cellStyle name="Normal 17 13" xfId="607"/>
    <cellStyle name="Normal 17 13 2" xfId="608"/>
    <cellStyle name="Normal 17 13 3" xfId="609"/>
    <cellStyle name="Normal 17 14" xfId="610"/>
    <cellStyle name="Normal 17 2" xfId="611"/>
    <cellStyle name="Normal 17 2 2" xfId="612"/>
    <cellStyle name="Normal 17 2 2 2" xfId="613"/>
    <cellStyle name="Normal 17 2 2 3" xfId="614"/>
    <cellStyle name="Normal 17 2 3" xfId="615"/>
    <cellStyle name="Normal 17 2 4" xfId="616"/>
    <cellStyle name="Normal 17 3" xfId="617"/>
    <cellStyle name="Normal 17 3 2" xfId="618"/>
    <cellStyle name="Normal 17 3 2 2" xfId="619"/>
    <cellStyle name="Normal 17 3 2 3" xfId="620"/>
    <cellStyle name="Normal 17 3 3" xfId="621"/>
    <cellStyle name="Normal 17 3 4" xfId="622"/>
    <cellStyle name="Normal 17 4" xfId="623"/>
    <cellStyle name="Normal 17 4 2" xfId="624"/>
    <cellStyle name="Normal 17 4 2 2" xfId="625"/>
    <cellStyle name="Normal 17 4 2 3" xfId="626"/>
    <cellStyle name="Normal 17 4 3" xfId="627"/>
    <cellStyle name="Normal 17 4 4" xfId="628"/>
    <cellStyle name="Normal 17 5" xfId="629"/>
    <cellStyle name="Normal 17 5 2" xfId="630"/>
    <cellStyle name="Normal 17 5 2 2" xfId="631"/>
    <cellStyle name="Normal 17 5 2 3" xfId="632"/>
    <cellStyle name="Normal 17 5 3" xfId="633"/>
    <cellStyle name="Normal 17 5 4" xfId="634"/>
    <cellStyle name="Normal 17 6" xfId="635"/>
    <cellStyle name="Normal 17 6 2" xfId="636"/>
    <cellStyle name="Normal 17 6 2 2" xfId="637"/>
    <cellStyle name="Normal 17 6 2 3" xfId="638"/>
    <cellStyle name="Normal 17 6 3" xfId="639"/>
    <cellStyle name="Normal 17 6 4" xfId="640"/>
    <cellStyle name="Normal 17 7" xfId="641"/>
    <cellStyle name="Normal 17 7 2" xfId="642"/>
    <cellStyle name="Normal 17 7 2 2" xfId="643"/>
    <cellStyle name="Normal 17 7 2 3" xfId="644"/>
    <cellStyle name="Normal 17 7 3" xfId="645"/>
    <cellStyle name="Normal 17 7 4" xfId="646"/>
    <cellStyle name="Normal 17 8" xfId="647"/>
    <cellStyle name="Normal 17 8 2" xfId="648"/>
    <cellStyle name="Normal 17 8 2 2" xfId="649"/>
    <cellStyle name="Normal 17 8 2 3" xfId="650"/>
    <cellStyle name="Normal 17 8 3" xfId="651"/>
    <cellStyle name="Normal 17 8 4" xfId="652"/>
    <cellStyle name="Normal 17 9" xfId="653"/>
    <cellStyle name="Normal 17 9 2" xfId="654"/>
    <cellStyle name="Normal 17 9 2 2" xfId="655"/>
    <cellStyle name="Normal 17 9 2 3" xfId="656"/>
    <cellStyle name="Normal 17 9 3" xfId="657"/>
    <cellStyle name="Normal 17 9 4" xfId="658"/>
    <cellStyle name="Normal 18" xfId="659"/>
    <cellStyle name="Normal 18 2" xfId="660"/>
    <cellStyle name="Normal 18 2 2" xfId="661"/>
    <cellStyle name="Normal 18 2 3" xfId="662"/>
    <cellStyle name="Normal 18 3" xfId="663"/>
    <cellStyle name="Normal 18 3 2" xfId="664"/>
    <cellStyle name="Normal 18 3 2 2" xfId="665"/>
    <cellStyle name="Normal 18 3 2 2 2" xfId="666"/>
    <cellStyle name="Normal 18 3 2 2 3" xfId="667"/>
    <cellStyle name="Normal 18 3 2 2_VSAKIS-Tarpusavio operacijos-vidines operacijos-ketv-2010 11 15" xfId="668"/>
    <cellStyle name="Normal 18 3 2 3" xfId="669"/>
    <cellStyle name="Normal 18 3 2 4" xfId="670"/>
    <cellStyle name="Normal 18 3 2_VSAKIS-Tarpusavio operacijos-vidines operacijos-ketv-2010 11 15" xfId="671"/>
    <cellStyle name="Normal 18 3 3" xfId="672"/>
    <cellStyle name="Normal 18 3 3 2" xfId="673"/>
    <cellStyle name="Normal 18 3 3 2 2" xfId="674"/>
    <cellStyle name="Normal 18 3 3 2 3" xfId="675"/>
    <cellStyle name="Normal 18 3 3 2_VSAKIS-Tarpusavio operacijos-vidines operacijos-ketv-2010 11 15" xfId="676"/>
    <cellStyle name="Normal 18 3 3 3" xfId="677"/>
    <cellStyle name="Normal 18 3 3 4" xfId="678"/>
    <cellStyle name="Normal 18 3 3_VSAKIS-Tarpusavio operacijos-vidines operacijos-ketv-2010 11 15" xfId="679"/>
    <cellStyle name="Normal 18 3 4" xfId="680"/>
    <cellStyle name="Normal 18 3 4 2" xfId="681"/>
    <cellStyle name="Normal 18 3 4 3" xfId="682"/>
    <cellStyle name="Normal 18 3 4_VSAKIS-Tarpusavio operacijos-vidines operacijos-ketv-2010 11 15" xfId="683"/>
    <cellStyle name="Normal 18 3 5" xfId="684"/>
    <cellStyle name="Normal 18 3 6" xfId="685"/>
    <cellStyle name="Normal 18 3_VSAKIS-Tarpusavio operacijos-vidines operacijos-ketv-2010 11 15" xfId="686"/>
    <cellStyle name="Normal 18 4" xfId="687"/>
    <cellStyle name="Normal 18 4 2" xfId="688"/>
    <cellStyle name="Normal 18 4 2 2" xfId="689"/>
    <cellStyle name="Normal 18 4 2 3" xfId="690"/>
    <cellStyle name="Normal 18 4 2_VSAKIS-Tarpusavio operacijos-vidines operacijos-ketv-2010 11 15" xfId="691"/>
    <cellStyle name="Normal 18 4 3" xfId="692"/>
    <cellStyle name="Normal 18 4 4" xfId="693"/>
    <cellStyle name="Normal 18 4_VSAKIS-Tarpusavio operacijos-vidines operacijos-ketv-2010 11 15" xfId="694"/>
    <cellStyle name="Normal 18 5" xfId="695"/>
    <cellStyle name="Normal 18 5 2" xfId="696"/>
    <cellStyle name="Normal 18 5 3" xfId="697"/>
    <cellStyle name="Normal 18 5_VSAKIS-Tarpusavio operacijos-vidines operacijos-ketv-2010 11 15" xfId="698"/>
    <cellStyle name="Normal 18 6" xfId="699"/>
    <cellStyle name="Normal 18 7" xfId="700"/>
    <cellStyle name="Normal 18 8" xfId="701"/>
    <cellStyle name="Normal 19" xfId="702"/>
    <cellStyle name="Normal 19 10" xfId="703"/>
    <cellStyle name="Normal 19 2" xfId="704"/>
    <cellStyle name="Normal 19 2 2" xfId="705"/>
    <cellStyle name="Normal 19 2 3" xfId="706"/>
    <cellStyle name="Normal 19 2 6" xfId="707"/>
    <cellStyle name="Normal 19 2_VSAKIS-Tarpusavio operacijos-2010 11 12" xfId="708"/>
    <cellStyle name="Normal 19 3" xfId="709"/>
    <cellStyle name="Normal 19 3 2" xfId="710"/>
    <cellStyle name="Normal 19 3 2 2" xfId="711"/>
    <cellStyle name="Normal 19 3 2 2 2" xfId="712"/>
    <cellStyle name="Normal 19 3 2 2 3" xfId="713"/>
    <cellStyle name="Normal 19 3 2 2_VSAKIS-Tarpusavio operacijos-vidines operacijos-ketv-2010 11 15" xfId="714"/>
    <cellStyle name="Normal 19 3 2 3" xfId="715"/>
    <cellStyle name="Normal 19 3 2 4" xfId="716"/>
    <cellStyle name="Normal 19 3 2_VSAKIS-Tarpusavio operacijos-vidines operacijos-ketv-2010 11 15" xfId="717"/>
    <cellStyle name="Normal 19 3 3" xfId="718"/>
    <cellStyle name="Normal 19 3 3 2" xfId="719"/>
    <cellStyle name="Normal 19 3 3 2 2" xfId="720"/>
    <cellStyle name="Normal 19 3 3 2 3" xfId="721"/>
    <cellStyle name="Normal 19 3 3 2_VSAKIS-Tarpusavio operacijos-vidines operacijos-ketv-2010 11 15" xfId="722"/>
    <cellStyle name="Normal 19 3 3 3" xfId="723"/>
    <cellStyle name="Normal 19 3 3 4" xfId="724"/>
    <cellStyle name="Normal 19 3 3_VSAKIS-Tarpusavio operacijos-vidines operacijos-ketv-2010 11 15" xfId="725"/>
    <cellStyle name="Normal 19 3 4" xfId="726"/>
    <cellStyle name="Normal 19 3 4 2" xfId="727"/>
    <cellStyle name="Normal 19 3 4 3" xfId="728"/>
    <cellStyle name="Normal 19 3 4_VSAKIS-Tarpusavio operacijos-vidines operacijos-ketv-2010 11 15" xfId="729"/>
    <cellStyle name="Normal 19 3 5" xfId="730"/>
    <cellStyle name="Normal 19 3 6" xfId="731"/>
    <cellStyle name="Normal 19 3 7" xfId="732"/>
    <cellStyle name="Normal 19 3 7 2" xfId="733"/>
    <cellStyle name="Normal 19 3 8" xfId="734"/>
    <cellStyle name="Normal 19 3_VSAKIS-Tarpusavio operacijos-vidines operacijos-ketv-2010 11 15" xfId="735"/>
    <cellStyle name="Normal 19 4" xfId="736"/>
    <cellStyle name="Normal 19 4 2" xfId="737"/>
    <cellStyle name="Normal 19 4 2 2" xfId="738"/>
    <cellStyle name="Normal 19 4 2 3" xfId="739"/>
    <cellStyle name="Normal 19 4 2_VSAKIS-Tarpusavio operacijos-vidines operacijos-ketv-2010 11 15" xfId="740"/>
    <cellStyle name="Normal 19 4 3" xfId="741"/>
    <cellStyle name="Normal 19 4 4" xfId="742"/>
    <cellStyle name="Normal 19 4_VSAKIS-Tarpusavio operacijos-vidines operacijos-ketv-2010 11 15" xfId="743"/>
    <cellStyle name="Normal 19 5" xfId="744"/>
    <cellStyle name="Normal 19 5 2" xfId="745"/>
    <cellStyle name="Normal 19 5 3" xfId="746"/>
    <cellStyle name="Normal 19 5_VSAKIS-Tarpusavio operacijos-vidines operacijos-ketv-2010 11 15" xfId="747"/>
    <cellStyle name="Normal 19 6" xfId="748"/>
    <cellStyle name="Normal 19 7" xfId="749"/>
    <cellStyle name="Normal 19 8" xfId="750"/>
    <cellStyle name="Normal 19 9" xfId="751"/>
    <cellStyle name="Normal 19_VSAKIS-Tarpusavio operacijos-2010 11 12" xfId="752"/>
    <cellStyle name="Normal 2" xfId="753"/>
    <cellStyle name="Normal 2 10" xfId="754"/>
    <cellStyle name="Normal 2 11" xfId="755"/>
    <cellStyle name="Normal 2 2" xfId="756"/>
    <cellStyle name="Normal 2 2 2" xfId="757"/>
    <cellStyle name="Normal 2 2 2 2" xfId="758"/>
    <cellStyle name="Normal 2 2 2 2 2" xfId="759"/>
    <cellStyle name="Normal 2 2 2 2 3" xfId="760"/>
    <cellStyle name="Normal 2 2 2 3" xfId="761"/>
    <cellStyle name="Normal 2 2 2 4" xfId="762"/>
    <cellStyle name="Normal 2 2 2 41" xfId="763"/>
    <cellStyle name="Normal 2 2 2 5" xfId="764"/>
    <cellStyle name="Normal 2 2 2 6" xfId="765"/>
    <cellStyle name="Normal 2 2 2 7" xfId="766"/>
    <cellStyle name="Normal 2 2 2_VSAKIS-Tarpusavio operacijos-2010 11 12" xfId="767"/>
    <cellStyle name="Normal 2 2 3" xfId="768"/>
    <cellStyle name="Normal 2 2 3 2" xfId="769"/>
    <cellStyle name="Normal 2 2 3 3" xfId="770"/>
    <cellStyle name="Normal 2 2 4" xfId="771"/>
    <cellStyle name="Normal 2 2_VSAKIS-Tarpusavio operacijos-2010 11 12" xfId="772"/>
    <cellStyle name="Normal 2 3" xfId="773"/>
    <cellStyle name="Normal 2 3 2" xfId="774"/>
    <cellStyle name="Normal 2 3 2 2" xfId="775"/>
    <cellStyle name="Normal 2 3 2 3" xfId="776"/>
    <cellStyle name="Normal 2 3 3" xfId="777"/>
    <cellStyle name="Normal 2 3 3 2" xfId="778"/>
    <cellStyle name="Normal 2 3 3 3" xfId="779"/>
    <cellStyle name="Normal 2 3 4" xfId="780"/>
    <cellStyle name="Normal 2 3 5" xfId="781"/>
    <cellStyle name="Normal 2 3 6" xfId="782"/>
    <cellStyle name="Normal 2 3 7" xfId="783"/>
    <cellStyle name="Normal 2 4" xfId="784"/>
    <cellStyle name="Normal 2 5" xfId="785"/>
    <cellStyle name="Normal 2 5 2" xfId="786"/>
    <cellStyle name="Normal 2 5 2 2" xfId="787"/>
    <cellStyle name="Normal 2 5 2 2 2" xfId="788"/>
    <cellStyle name="Normal 2 5 2 2 3" xfId="789"/>
    <cellStyle name="Normal 2 5 2 2_VSAKIS-Tarpusavio operacijos-vidines operacijos-ketv-2010 11 15" xfId="790"/>
    <cellStyle name="Normal 2 5 2 3" xfId="791"/>
    <cellStyle name="Normal 2 5 2 4" xfId="792"/>
    <cellStyle name="Normal 2 5 2_VSAKIS-Tarpusavio operacijos-vidines operacijos-ketv-2010 11 15" xfId="793"/>
    <cellStyle name="Normal 2 5 3" xfId="794"/>
    <cellStyle name="Normal 2 5 3 2" xfId="795"/>
    <cellStyle name="Normal 2 5 3 2 2" xfId="796"/>
    <cellStyle name="Normal 2 5 3 2 3" xfId="797"/>
    <cellStyle name="Normal 2 5 3 2_VSAKIS-Tarpusavio operacijos-vidines operacijos-ketv-2010 11 15" xfId="798"/>
    <cellStyle name="Normal 2 5 3 3" xfId="799"/>
    <cellStyle name="Normal 2 5 3 4" xfId="800"/>
    <cellStyle name="Normal 2 5 3_VSAKIS-Tarpusavio operacijos-vidines operacijos-ketv-2010 11 15" xfId="801"/>
    <cellStyle name="Normal 2 5 4" xfId="802"/>
    <cellStyle name="Normal 2 5 4 2" xfId="803"/>
    <cellStyle name="Normal 2 5 4 3" xfId="804"/>
    <cellStyle name="Normal 2 5 4_VSAKIS-Tarpusavio operacijos-vidines operacijos-ketv-2010 11 15" xfId="805"/>
    <cellStyle name="Normal 2 5 5" xfId="806"/>
    <cellStyle name="Normal 2 5 6" xfId="807"/>
    <cellStyle name="Normal 2 5 7" xfId="808"/>
    <cellStyle name="Normal 2 5_VSAKIS-Tarpusavio operacijos-vidines operacijos-ketv-2010 11 15" xfId="809"/>
    <cellStyle name="Normal 2 6" xfId="810"/>
    <cellStyle name="Normal 2 6 2" xfId="811"/>
    <cellStyle name="Normal 2 6 2 2" xfId="812"/>
    <cellStyle name="Normal 2 6 2 3" xfId="813"/>
    <cellStyle name="Normal 2 6 2_VSAKIS-Tarpusavio operacijos-vidines operacijos-ketv-2010 11 15" xfId="814"/>
    <cellStyle name="Normal 2 6 3" xfId="815"/>
    <cellStyle name="Normal 2 6 4" xfId="816"/>
    <cellStyle name="Normal 2 6_VSAKIS-Tarpusavio operacijos-vidines operacijos-ketv-2010 11 15" xfId="817"/>
    <cellStyle name="Normal 2 7" xfId="818"/>
    <cellStyle name="Normal 2 7 2" xfId="819"/>
    <cellStyle name="Normal 2 7 3" xfId="820"/>
    <cellStyle name="Normal 2 7_VSAKIS-Tarpusavio operacijos-vidines operacijos-ketv-2010 11 15" xfId="821"/>
    <cellStyle name="Normal 2 8" xfId="822"/>
    <cellStyle name="Normal 2 9" xfId="823"/>
    <cellStyle name="Normal 2 9 2" xfId="824"/>
    <cellStyle name="Normal 2_VSAKIS-Tarpusavio operacijos-2010 11 12" xfId="825"/>
    <cellStyle name="Normal 20" xfId="826"/>
    <cellStyle name="Normal 20 2" xfId="827"/>
    <cellStyle name="Normal 20 2 2" xfId="828"/>
    <cellStyle name="Normal 20 2 3" xfId="829"/>
    <cellStyle name="Normal 20 2 4" xfId="830"/>
    <cellStyle name="Normal 20 2_VSAKIS-Tarpusavio operacijos-2010 11 12" xfId="831"/>
    <cellStyle name="Normal 20 3" xfId="832"/>
    <cellStyle name="Normal 20 4" xfId="833"/>
    <cellStyle name="Normal 20 41" xfId="834"/>
    <cellStyle name="Normal 20 41 2" xfId="835"/>
    <cellStyle name="Normal 20 5" xfId="836"/>
    <cellStyle name="Normal 20 6" xfId="837"/>
    <cellStyle name="Normal 20_VSAKIS-Tarpusavio operacijos-2010 11 12" xfId="838"/>
    <cellStyle name="Normal 21" xfId="839"/>
    <cellStyle name="Normal 21 10" xfId="840"/>
    <cellStyle name="Normal 21 11" xfId="841"/>
    <cellStyle name="Normal 21 12" xfId="842"/>
    <cellStyle name="Normal 21 2" xfId="843"/>
    <cellStyle name="Normal 21 2 11" xfId="844"/>
    <cellStyle name="Normal 21 2 2" xfId="845"/>
    <cellStyle name="Normal 21 2 2 2" xfId="846"/>
    <cellStyle name="Normal 21 2 2 2 2" xfId="847"/>
    <cellStyle name="Normal 21 2 2 2 3" xfId="848"/>
    <cellStyle name="Normal 21 2 2 2_VSAKIS-Tarpusavio operacijos-vidines operacijos-ketv-2010 11 15" xfId="849"/>
    <cellStyle name="Normal 21 2 2 3" xfId="850"/>
    <cellStyle name="Normal 21 2 2 4" xfId="851"/>
    <cellStyle name="Normal 21 2 2 5" xfId="852"/>
    <cellStyle name="Normal 21 2 2 5 2" xfId="853"/>
    <cellStyle name="Normal 21 2 2 5 7" xfId="854"/>
    <cellStyle name="Normal 21 2 2 5_VSAKIS-Tarpusavio operacijos-vidines operacijos-ketv-2010 11 15" xfId="855"/>
    <cellStyle name="Normal 21 2 2_VSAKIS-Tarpusavio operacijos-vidines operacijos-ketv-2010 11 15" xfId="856"/>
    <cellStyle name="Normal 21 2 3" xfId="857"/>
    <cellStyle name="Normal 21 2 3 2" xfId="858"/>
    <cellStyle name="Normal 21 2 3 3" xfId="859"/>
    <cellStyle name="Normal 21 2 3_VSAKIS-Tarpusavio operacijos-vidines operacijos-ketv-2010 11 15" xfId="860"/>
    <cellStyle name="Normal 21 2 4" xfId="861"/>
    <cellStyle name="Normal 21 2 5" xfId="862"/>
    <cellStyle name="Normal 21 2 6" xfId="863"/>
    <cellStyle name="Normal 21 2 6 2" xfId="864"/>
    <cellStyle name="Normal 21 2 6_VSAKIS-Tarpusavio operacijos-vidines operacijos-ketv-2010 11 15" xfId="865"/>
    <cellStyle name="Normal 21 2_VSAKIS-Tarpusavio operacijos-vidines operacijos-ketv-2010 11 15" xfId="866"/>
    <cellStyle name="Normal 21 3" xfId="867"/>
    <cellStyle name="Normal 21 3 10" xfId="868"/>
    <cellStyle name="Normal 21 3 2" xfId="869"/>
    <cellStyle name="Normal 21 3 2 2" xfId="870"/>
    <cellStyle name="Normal 21 3 2 3" xfId="871"/>
    <cellStyle name="Normal 21 3 2_VSAKIS-Tarpusavio operacijos-vidines operacijos-ketv-2010 11 15" xfId="872"/>
    <cellStyle name="Normal 21 3 3" xfId="873"/>
    <cellStyle name="Normal 21 3 4" xfId="874"/>
    <cellStyle name="Normal 21 3 5" xfId="875"/>
    <cellStyle name="Normal 21 3_VSAKIS-Tarpusavio operacijos-vidines operacijos-ketv-2010 11 15" xfId="876"/>
    <cellStyle name="Normal 21 4" xfId="877"/>
    <cellStyle name="Normal 21 4 2" xfId="878"/>
    <cellStyle name="Normal 21 4 2 2" xfId="879"/>
    <cellStyle name="Normal 21 4 2 3" xfId="880"/>
    <cellStyle name="Normal 21 4 2_VSAKIS-Tarpusavio operacijos-vidines operacijos-ketv-2010 11 15" xfId="881"/>
    <cellStyle name="Normal 21 4 3" xfId="882"/>
    <cellStyle name="Normal 21 4 4" xfId="883"/>
    <cellStyle name="Normal 21 4_VSAKIS-Tarpusavio operacijos-vidines operacijos-ketv-2010 11 15" xfId="884"/>
    <cellStyle name="Normal 21 5" xfId="885"/>
    <cellStyle name="Normal 21 5 2" xfId="886"/>
    <cellStyle name="Normal 21 5 3" xfId="887"/>
    <cellStyle name="Normal 21 5 4" xfId="888"/>
    <cellStyle name="Normal 21 5 9" xfId="889"/>
    <cellStyle name="Normal 21 5_VSAKIS-Tarpusavio operacijos-vidines operacijos-ketv-2010 11 15" xfId="890"/>
    <cellStyle name="Normal 21 6" xfId="891"/>
    <cellStyle name="Normal 21 6 10" xfId="892"/>
    <cellStyle name="Normal 21 6 2" xfId="893"/>
    <cellStyle name="Normal 21 6 3" xfId="894"/>
    <cellStyle name="Normal 21 6 3 2" xfId="895"/>
    <cellStyle name="Normal 21 6 3_VSAKIS-Tarpusavio operacijos-vidines operacijos-ketv-2010 11 15" xfId="896"/>
    <cellStyle name="Normal 21 6 4" xfId="897"/>
    <cellStyle name="Normal 21 6 5" xfId="898"/>
    <cellStyle name="Normal 21 6 6" xfId="899"/>
    <cellStyle name="Normal 21 6_VSAKIS-Tarpusavio operacijos-vidines operacijos-ketv-2010 11 15" xfId="900"/>
    <cellStyle name="Normal 21 7" xfId="901"/>
    <cellStyle name="Normal 21 8" xfId="902"/>
    <cellStyle name="Normal 21 8 2" xfId="903"/>
    <cellStyle name="Normal 21 8 3" xfId="904"/>
    <cellStyle name="Normal 21 8_VSAKIS-Tarpusavio operacijos-vidines operacijos-ketv-2010 11 15" xfId="905"/>
    <cellStyle name="Normal 21 9" xfId="906"/>
    <cellStyle name="Normal 21_VSAKIS-Tarpusavio operacijos-2010 11 12" xfId="907"/>
    <cellStyle name="Normal 22" xfId="908"/>
    <cellStyle name="Normal 22 2" xfId="909"/>
    <cellStyle name="Normal 22 2 2" xfId="910"/>
    <cellStyle name="Normal 22 2 3" xfId="911"/>
    <cellStyle name="Normal 22 3" xfId="912"/>
    <cellStyle name="Normal 22_VSAKIS-D.A.2.4-PD-2priedas-2010 10 06-EY_ old" xfId="913"/>
    <cellStyle name="Normal 23" xfId="914"/>
    <cellStyle name="Normal 23 2" xfId="915"/>
    <cellStyle name="Normal 23 2 2" xfId="916"/>
    <cellStyle name="Normal 23 2 3" xfId="917"/>
    <cellStyle name="Normal 23 3" xfId="918"/>
    <cellStyle name="Normal 23 3 2" xfId="919"/>
    <cellStyle name="Normal 23 3 3" xfId="920"/>
    <cellStyle name="Normal 23 4" xfId="921"/>
    <cellStyle name="Normal 23 5" xfId="922"/>
    <cellStyle name="Normal 24" xfId="923"/>
    <cellStyle name="Normal 24 2" xfId="924"/>
    <cellStyle name="Normal 24 3" xfId="925"/>
    <cellStyle name="Normal 25" xfId="926"/>
    <cellStyle name="Normal 25 2" xfId="927"/>
    <cellStyle name="Normal 25_VSAKIS-Tarpusavio operacijos-vidines operacijos-ketv-2010 11 15" xfId="928"/>
    <cellStyle name="Normal 26" xfId="929"/>
    <cellStyle name="Normal 26 2" xfId="930"/>
    <cellStyle name="Normal 26 3" xfId="931"/>
    <cellStyle name="Normal 26 6" xfId="932"/>
    <cellStyle name="Normal 27" xfId="933"/>
    <cellStyle name="Normal 27 2" xfId="934"/>
    <cellStyle name="Normal 27 6" xfId="935"/>
    <cellStyle name="Normal 28" xfId="936"/>
    <cellStyle name="Normal 28 2" xfId="937"/>
    <cellStyle name="Normal 28 3" xfId="938"/>
    <cellStyle name="Normal 29" xfId="939"/>
    <cellStyle name="Normal 3" xfId="940"/>
    <cellStyle name="Normal 3 2" xfId="941"/>
    <cellStyle name="Normal 3 3" xfId="942"/>
    <cellStyle name="Normal 3 3 2" xfId="943"/>
    <cellStyle name="Normal 3 3 2 2" xfId="944"/>
    <cellStyle name="Normal 3 3 2 3" xfId="945"/>
    <cellStyle name="Normal 3 3 3" xfId="946"/>
    <cellStyle name="Normal 3 3 4" xfId="947"/>
    <cellStyle name="Normal 3 4" xfId="948"/>
    <cellStyle name="Normal 3 5" xfId="949"/>
    <cellStyle name="Normal 3 6" xfId="950"/>
    <cellStyle name="Normal 3 8" xfId="951"/>
    <cellStyle name="Normal 3_VSAKIS-Tarpusavio operacijos-2010 11 12" xfId="952"/>
    <cellStyle name="Normal 30" xfId="953"/>
    <cellStyle name="Normal 31" xfId="954"/>
    <cellStyle name="Normal 32" xfId="955"/>
    <cellStyle name="Normal 4" xfId="956"/>
    <cellStyle name="Normal 4 2" xfId="957"/>
    <cellStyle name="Normal 4 3" xfId="958"/>
    <cellStyle name="Normal 4 4" xfId="959"/>
    <cellStyle name="Normal 4 5" xfId="960"/>
    <cellStyle name="Normal 4 6" xfId="961"/>
    <cellStyle name="Normal 4_VSAKIS-Tarpusavio operacijos-2010 11 12" xfId="962"/>
    <cellStyle name="Normal 5" xfId="963"/>
    <cellStyle name="Normal 5 2" xfId="964"/>
    <cellStyle name="Normal 5 3" xfId="965"/>
    <cellStyle name="Normal 5 4" xfId="966"/>
    <cellStyle name="Normal 5 4 2" xfId="967"/>
    <cellStyle name="Normal 5 5" xfId="968"/>
    <cellStyle name="Normal 5 6" xfId="969"/>
    <cellStyle name="Normal 6" xfId="970"/>
    <cellStyle name="Normal 6 2" xfId="971"/>
    <cellStyle name="Normal 6 3" xfId="972"/>
    <cellStyle name="Normal 6 4" xfId="973"/>
    <cellStyle name="Normal 7" xfId="974"/>
    <cellStyle name="Normal 7 2" xfId="975"/>
    <cellStyle name="Normal 7 3" xfId="976"/>
    <cellStyle name="Normal 7 4" xfId="977"/>
    <cellStyle name="Normal 7 4 2" xfId="978"/>
    <cellStyle name="Normal 7 5" xfId="979"/>
    <cellStyle name="Normal 7 6" xfId="980"/>
    <cellStyle name="Normal 8" xfId="981"/>
    <cellStyle name="Normal 8 2" xfId="982"/>
    <cellStyle name="Normal 8 3" xfId="983"/>
    <cellStyle name="Normal 9" xfId="984"/>
    <cellStyle name="Normal 9 2" xfId="985"/>
    <cellStyle name="Normal 9 3" xfId="986"/>
    <cellStyle name="Normal_16VSAFAS" xfId="987"/>
    <cellStyle name="Normal_17 VSAFAS_lyginamasis_4-19_priedai_2009-09-10 2" xfId="988"/>
    <cellStyle name="Normal_20VSAFAS3-5p" xfId="989"/>
    <cellStyle name="Normal_3VSAFASpp" xfId="990"/>
    <cellStyle name="Normal_5VSAFASpp" xfId="991"/>
    <cellStyle name="Note" xfId="992"/>
    <cellStyle name="Note 10" xfId="993"/>
    <cellStyle name="Note 2" xfId="994"/>
    <cellStyle name="Note 2 2" xfId="995"/>
    <cellStyle name="Note 2 3" xfId="996"/>
    <cellStyle name="Note 3" xfId="997"/>
    <cellStyle name="Note 3 2" xfId="998"/>
    <cellStyle name="Note 3 3" xfId="999"/>
    <cellStyle name="Note 4" xfId="1000"/>
    <cellStyle name="Note 4 2" xfId="1001"/>
    <cellStyle name="Note 4 3" xfId="1002"/>
    <cellStyle name="Note 5" xfId="1003"/>
    <cellStyle name="Note 5 2" xfId="1004"/>
    <cellStyle name="Note 5 3" xfId="1005"/>
    <cellStyle name="Note 6" xfId="1006"/>
    <cellStyle name="Note 6 2" xfId="1007"/>
    <cellStyle name="Note 6 3" xfId="1008"/>
    <cellStyle name="Note 7" xfId="1009"/>
    <cellStyle name="Note 7 2" xfId="1010"/>
    <cellStyle name="Note 7 3" xfId="1011"/>
    <cellStyle name="Note 8" xfId="1012"/>
    <cellStyle name="Note 8 2" xfId="1013"/>
    <cellStyle name="Note 8 3" xfId="1014"/>
    <cellStyle name="Note 9" xfId="1015"/>
    <cellStyle name="Note 9 2" xfId="1016"/>
    <cellStyle name="Note 9 3" xfId="1017"/>
    <cellStyle name="Note_10VSAFAS2,3p" xfId="1018"/>
    <cellStyle name="Output" xfId="1019"/>
    <cellStyle name="Output 2" xfId="1020"/>
    <cellStyle name="Output 3" xfId="1021"/>
    <cellStyle name="Output 4" xfId="1022"/>
    <cellStyle name="Output 5" xfId="1023"/>
    <cellStyle name="Output 6" xfId="1024"/>
    <cellStyle name="Output 7" xfId="1025"/>
    <cellStyle name="Output 8" xfId="1026"/>
    <cellStyle name="Output 9" xfId="1027"/>
    <cellStyle name="Output_10VSAFAS2,3p" xfId="1028"/>
    <cellStyle name="Paprastas_2009_06_PARAISKA_skatinamuju_paslaugu" xfId="1029"/>
    <cellStyle name="Paryškinimas 1" xfId="1030"/>
    <cellStyle name="Paryškinimas 2" xfId="1031"/>
    <cellStyle name="Paryškinimas 3" xfId="1032"/>
    <cellStyle name="Paryškinimas 4" xfId="1033"/>
    <cellStyle name="Paryškinimas 5" xfId="1034"/>
    <cellStyle name="Paryškinimas 6" xfId="1035"/>
    <cellStyle name="Pastaba" xfId="1036"/>
    <cellStyle name="Pavadinimas" xfId="1037"/>
    <cellStyle name="Percent" xfId="1038"/>
    <cellStyle name="SAPBEXaggData" xfId="1039"/>
    <cellStyle name="SAPBEXaggData 2" xfId="1040"/>
    <cellStyle name="SAPBEXaggDataEmph" xfId="1041"/>
    <cellStyle name="SAPBEXaggItem" xfId="1042"/>
    <cellStyle name="SAPBEXaggItem 2" xfId="1043"/>
    <cellStyle name="SAPBEXaggItemX" xfId="1044"/>
    <cellStyle name="SAPBEXchaText" xfId="1045"/>
    <cellStyle name="SAPBEXchaText 2" xfId="1046"/>
    <cellStyle name="SAPBEXexcBad7" xfId="1047"/>
    <cellStyle name="SAPBEXexcBad7 2" xfId="1048"/>
    <cellStyle name="SAPBEXexcBad8" xfId="1049"/>
    <cellStyle name="SAPBEXexcBad8 2" xfId="1050"/>
    <cellStyle name="SAPBEXexcBad9" xfId="1051"/>
    <cellStyle name="SAPBEXexcBad9 2" xfId="1052"/>
    <cellStyle name="SAPBEXexcCritical4" xfId="1053"/>
    <cellStyle name="SAPBEXexcCritical4 2" xfId="1054"/>
    <cellStyle name="SAPBEXexcCritical5" xfId="1055"/>
    <cellStyle name="SAPBEXexcCritical5 2" xfId="1056"/>
    <cellStyle name="SAPBEXexcCritical6" xfId="1057"/>
    <cellStyle name="SAPBEXexcCritical6 2" xfId="1058"/>
    <cellStyle name="SAPBEXexcGood1" xfId="1059"/>
    <cellStyle name="SAPBEXexcGood1 2" xfId="1060"/>
    <cellStyle name="SAPBEXexcGood2" xfId="1061"/>
    <cellStyle name="SAPBEXexcGood2 2" xfId="1062"/>
    <cellStyle name="SAPBEXexcGood3" xfId="1063"/>
    <cellStyle name="SAPBEXexcGood3 2" xfId="1064"/>
    <cellStyle name="SAPBEXfilterDrill" xfId="1065"/>
    <cellStyle name="SAPBEXfilterDrill 2" xfId="1066"/>
    <cellStyle name="SAPBEXfilterItem" xfId="1067"/>
    <cellStyle name="SAPBEXfilterItem 2" xfId="1068"/>
    <cellStyle name="SAPBEXfilterItem 2 2" xfId="1069"/>
    <cellStyle name="SAPBEXfilterItem 2 3" xfId="1070"/>
    <cellStyle name="SAPBEXfilterItem 3" xfId="1071"/>
    <cellStyle name="SAPBEXfilterItem 4" xfId="1072"/>
    <cellStyle name="SAPBEXfilterText" xfId="1073"/>
    <cellStyle name="SAPBEXfilterText 2" xfId="1074"/>
    <cellStyle name="SAPBEXfilterText 2 2" xfId="1075"/>
    <cellStyle name="SAPBEXfilterText 2 3" xfId="1076"/>
    <cellStyle name="SAPBEXfilterText 3" xfId="1077"/>
    <cellStyle name="SAPBEXfilterText 4" xfId="1078"/>
    <cellStyle name="SAPBEXformats" xfId="1079"/>
    <cellStyle name="SAPBEXformats 2" xfId="1080"/>
    <cellStyle name="SAPBEXheaderItem" xfId="1081"/>
    <cellStyle name="SAPBEXheaderItem 2" xfId="1082"/>
    <cellStyle name="SAPBEXheaderText" xfId="1083"/>
    <cellStyle name="SAPBEXheaderText 2" xfId="1084"/>
    <cellStyle name="SAPBEXHLevel0" xfId="1085"/>
    <cellStyle name="SAPBEXHLevel0 2" xfId="1086"/>
    <cellStyle name="SAPBEXHLevel0X" xfId="1087"/>
    <cellStyle name="SAPBEXHLevel0X 2" xfId="1088"/>
    <cellStyle name="SAPBEXHLevel0X 3" xfId="1089"/>
    <cellStyle name="SAPBEXHLevel1" xfId="1090"/>
    <cellStyle name="SAPBEXHLevel1 2" xfId="1091"/>
    <cellStyle name="SAPBEXHLevel1X" xfId="1092"/>
    <cellStyle name="SAPBEXHLevel1X 2" xfId="1093"/>
    <cellStyle name="SAPBEXHLevel1X 3" xfId="1094"/>
    <cellStyle name="SAPBEXHLevel2" xfId="1095"/>
    <cellStyle name="SAPBEXHLevel2 2" xfId="1096"/>
    <cellStyle name="SAPBEXHLevel2X" xfId="1097"/>
    <cellStyle name="SAPBEXHLevel2X 2" xfId="1098"/>
    <cellStyle name="SAPBEXHLevel2X 3" xfId="1099"/>
    <cellStyle name="SAPBEXHLevel3" xfId="1100"/>
    <cellStyle name="SAPBEXHLevel3 2" xfId="1101"/>
    <cellStyle name="SAPBEXHLevel3X" xfId="1102"/>
    <cellStyle name="SAPBEXHLevel3X 2" xfId="1103"/>
    <cellStyle name="SAPBEXHLevel3X 3" xfId="1104"/>
    <cellStyle name="SAPBEXinputData" xfId="1105"/>
    <cellStyle name="SAPBEXinputData 2" xfId="1106"/>
    <cellStyle name="SAPBEXinputData 3" xfId="1107"/>
    <cellStyle name="SAPBEXItemHeader" xfId="1108"/>
    <cellStyle name="SAPBEXresData" xfId="1109"/>
    <cellStyle name="SAPBEXresDataEmph" xfId="1110"/>
    <cellStyle name="SAPBEXresItem" xfId="1111"/>
    <cellStyle name="SAPBEXresItemX" xfId="1112"/>
    <cellStyle name="SAPBEXstdData" xfId="1113"/>
    <cellStyle name="SAPBEXstdData 2" xfId="1114"/>
    <cellStyle name="SAPBEXstdDataEmph" xfId="1115"/>
    <cellStyle name="SAPBEXstdItem" xfId="1116"/>
    <cellStyle name="SAPBEXstdItem 2" xfId="1117"/>
    <cellStyle name="SAPBEXstdItemX" xfId="1118"/>
    <cellStyle name="SAPBEXtitle" xfId="1119"/>
    <cellStyle name="SAPBEXunassignedItem" xfId="1120"/>
    <cellStyle name="SAPBEXunassignedItem 2" xfId="1121"/>
    <cellStyle name="SAPBEXundefined" xfId="1122"/>
    <cellStyle name="Sheet Title" xfId="1123"/>
    <cellStyle name="Skaičiavimas" xfId="1124"/>
    <cellStyle name="Stilius 1" xfId="1125"/>
    <cellStyle name="STYL1 - Style1" xfId="1126"/>
    <cellStyle name="STYL1 - Style1 2" xfId="1127"/>
    <cellStyle name="STYL1 - Style1 3" xfId="1128"/>
    <cellStyle name="Suma" xfId="1129"/>
    <cellStyle name="Susietas langelis" xfId="1130"/>
    <cellStyle name="Table Heading" xfId="1131"/>
    <cellStyle name="Tikrinimo langelis" xfId="1132"/>
    <cellStyle name="Title" xfId="1133"/>
    <cellStyle name="Total" xfId="1134"/>
    <cellStyle name="Total 2" xfId="1135"/>
    <cellStyle name="Total 2 2" xfId="1136"/>
    <cellStyle name="Total 3" xfId="1137"/>
    <cellStyle name="Total 3 2" xfId="1138"/>
    <cellStyle name="Total 4" xfId="1139"/>
    <cellStyle name="Total 4 2" xfId="1140"/>
    <cellStyle name="Total 5" xfId="1141"/>
    <cellStyle name="Total 5 2" xfId="1142"/>
    <cellStyle name="Total 6" xfId="1143"/>
    <cellStyle name="Total 6 2" xfId="1144"/>
    <cellStyle name="Total 7" xfId="1145"/>
    <cellStyle name="Total 7 2" xfId="1146"/>
    <cellStyle name="Total 8" xfId="1147"/>
    <cellStyle name="Total 8 2" xfId="1148"/>
    <cellStyle name="Total 9" xfId="1149"/>
    <cellStyle name="Total 9 2" xfId="1150"/>
    <cellStyle name="Total_10VSAFAS2,3p" xfId="1151"/>
    <cellStyle name="Currency" xfId="1152"/>
    <cellStyle name="Currency [0]" xfId="1153"/>
    <cellStyle name="Warning Text" xfId="1154"/>
    <cellStyle name="Warning Text 2" xfId="1155"/>
    <cellStyle name="Warning Text 3" xfId="1156"/>
    <cellStyle name="Warning Text 4" xfId="1157"/>
    <cellStyle name="Warning Text 5" xfId="1158"/>
    <cellStyle name="Warning Text 6" xfId="1159"/>
    <cellStyle name="Warning Text 7" xfId="1160"/>
    <cellStyle name="Warning Text 8" xfId="1161"/>
    <cellStyle name="Warning Text 9" xfId="1162"/>
    <cellStyle name="Warning Text_10VSAFAS2,3p" xfId="1163"/>
    <cellStyle name="Обычный_FAS_primary docs_MM_SD" xfId="1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view="pageBreakPreview" zoomScaleSheetLayoutView="100" zoomScalePageLayoutView="0" workbookViewId="0" topLeftCell="A6">
      <selection activeCell="D23" sqref="D23"/>
    </sheetView>
  </sheetViews>
  <sheetFormatPr defaultColWidth="9.140625" defaultRowHeight="12.75"/>
  <cols>
    <col min="1" max="1" width="10.57421875" style="35" customWidth="1"/>
    <col min="2" max="2" width="3.140625" style="36" customWidth="1"/>
    <col min="3" max="3" width="2.7109375" style="36" customWidth="1"/>
    <col min="4" max="4" width="59.00390625" style="36" customWidth="1"/>
    <col min="5" max="5" width="7.7109375" style="34" customWidth="1"/>
    <col min="6" max="6" width="11.8515625" style="35" customWidth="1"/>
    <col min="7" max="7" width="12.8515625" style="35" customWidth="1"/>
    <col min="8" max="16384" width="9.140625" style="35" customWidth="1"/>
  </cols>
  <sheetData>
    <row r="1" spans="1:7" ht="12.75">
      <c r="A1" s="33"/>
      <c r="B1" s="34"/>
      <c r="C1" s="34"/>
      <c r="D1" s="34"/>
      <c r="E1" s="1"/>
      <c r="F1" s="33"/>
      <c r="G1" s="33"/>
    </row>
    <row r="2" spans="5:7" ht="12.75">
      <c r="E2" s="449" t="s">
        <v>477</v>
      </c>
      <c r="F2" s="450"/>
      <c r="G2" s="450"/>
    </row>
    <row r="3" spans="5:7" ht="12.75">
      <c r="E3" s="451" t="s">
        <v>450</v>
      </c>
      <c r="F3" s="452"/>
      <c r="G3" s="452"/>
    </row>
    <row r="5" spans="1:7" ht="12.75">
      <c r="A5" s="442" t="s">
        <v>563</v>
      </c>
      <c r="B5" s="443"/>
      <c r="C5" s="443"/>
      <c r="D5" s="443"/>
      <c r="E5" s="443"/>
      <c r="F5" s="437"/>
      <c r="G5" s="437"/>
    </row>
    <row r="6" spans="1:7" ht="12.75">
      <c r="A6" s="453"/>
      <c r="B6" s="453"/>
      <c r="C6" s="453"/>
      <c r="D6" s="453"/>
      <c r="E6" s="453"/>
      <c r="F6" s="453"/>
      <c r="G6" s="453"/>
    </row>
    <row r="7" spans="1:7" ht="12.75">
      <c r="A7" s="423" t="s">
        <v>657</v>
      </c>
      <c r="B7" s="428"/>
      <c r="C7" s="428"/>
      <c r="D7" s="428"/>
      <c r="E7" s="428"/>
      <c r="F7" s="437"/>
      <c r="G7" s="437"/>
    </row>
    <row r="8" spans="1:7" ht="12.75">
      <c r="A8" s="423" t="s">
        <v>602</v>
      </c>
      <c r="B8" s="428"/>
      <c r="C8" s="428"/>
      <c r="D8" s="428"/>
      <c r="E8" s="428"/>
      <c r="F8" s="437"/>
      <c r="G8" s="437"/>
    </row>
    <row r="9" spans="1:7" ht="12.75" customHeight="1">
      <c r="A9" s="423" t="s">
        <v>658</v>
      </c>
      <c r="B9" s="428"/>
      <c r="C9" s="428"/>
      <c r="D9" s="428"/>
      <c r="E9" s="428"/>
      <c r="F9" s="437"/>
      <c r="G9" s="437"/>
    </row>
    <row r="10" spans="1:7" ht="12.75">
      <c r="A10" s="439" t="s">
        <v>603</v>
      </c>
      <c r="B10" s="440"/>
      <c r="C10" s="440"/>
      <c r="D10" s="440"/>
      <c r="E10" s="440"/>
      <c r="F10" s="441"/>
      <c r="G10" s="441"/>
    </row>
    <row r="11" spans="1:7" ht="12.75">
      <c r="A11" s="441"/>
      <c r="B11" s="441"/>
      <c r="C11" s="441"/>
      <c r="D11" s="441"/>
      <c r="E11" s="441"/>
      <c r="F11" s="441"/>
      <c r="G11" s="441"/>
    </row>
    <row r="12" spans="1:5" ht="12.75">
      <c r="A12" s="438"/>
      <c r="B12" s="437"/>
      <c r="C12" s="437"/>
      <c r="D12" s="437"/>
      <c r="E12" s="437"/>
    </row>
    <row r="13" spans="1:7" ht="12.75">
      <c r="A13" s="442" t="s">
        <v>479</v>
      </c>
      <c r="B13" s="443"/>
      <c r="C13" s="443"/>
      <c r="D13" s="443"/>
      <c r="E13" s="443"/>
      <c r="F13" s="444"/>
      <c r="G13" s="444"/>
    </row>
    <row r="14" spans="1:7" ht="12.75">
      <c r="A14" s="442" t="s">
        <v>667</v>
      </c>
      <c r="B14" s="443"/>
      <c r="C14" s="443"/>
      <c r="D14" s="443"/>
      <c r="E14" s="443"/>
      <c r="F14" s="444"/>
      <c r="G14" s="444"/>
    </row>
    <row r="15" spans="1:7" ht="12.75">
      <c r="A15" s="37"/>
      <c r="B15" s="38"/>
      <c r="C15" s="38"/>
      <c r="D15" s="38"/>
      <c r="E15" s="38"/>
      <c r="F15" s="41"/>
      <c r="G15" s="41"/>
    </row>
    <row r="16" spans="1:7" ht="12.75">
      <c r="A16" s="445">
        <v>43178</v>
      </c>
      <c r="B16" s="446"/>
      <c r="C16" s="446"/>
      <c r="D16" s="446"/>
      <c r="E16" s="446"/>
      <c r="F16" s="424"/>
      <c r="G16" s="424"/>
    </row>
    <row r="17" spans="1:7" ht="12.75">
      <c r="A17" s="423" t="s">
        <v>480</v>
      </c>
      <c r="B17" s="423"/>
      <c r="C17" s="423"/>
      <c r="D17" s="423"/>
      <c r="E17" s="423"/>
      <c r="F17" s="424"/>
      <c r="G17" s="424"/>
    </row>
    <row r="18" spans="1:7" ht="12.75" customHeight="1">
      <c r="A18" s="37"/>
      <c r="B18" s="40"/>
      <c r="C18" s="40"/>
      <c r="D18" s="425" t="s">
        <v>647</v>
      </c>
      <c r="E18" s="425"/>
      <c r="F18" s="425"/>
      <c r="G18" s="425"/>
    </row>
    <row r="19" spans="1:7" ht="67.5" customHeight="1">
      <c r="A19" s="4" t="s">
        <v>446</v>
      </c>
      <c r="B19" s="454" t="s">
        <v>481</v>
      </c>
      <c r="C19" s="455"/>
      <c r="D19" s="456"/>
      <c r="E19" s="42" t="s">
        <v>482</v>
      </c>
      <c r="F19" s="43" t="s">
        <v>483</v>
      </c>
      <c r="G19" s="43" t="s">
        <v>484</v>
      </c>
    </row>
    <row r="20" spans="1:7" s="36" customFormat="1" ht="12.75" customHeight="1">
      <c r="A20" s="43" t="s">
        <v>485</v>
      </c>
      <c r="B20" s="44" t="s">
        <v>486</v>
      </c>
      <c r="C20" s="45"/>
      <c r="D20" s="46"/>
      <c r="E20" s="47"/>
      <c r="F20" s="397">
        <f>F27</f>
        <v>2183716.39</v>
      </c>
      <c r="G20" s="397">
        <f>G27</f>
        <v>2271921.78</v>
      </c>
    </row>
    <row r="21" spans="1:7" s="36" customFormat="1" ht="12.75" customHeight="1">
      <c r="A21" s="49" t="s">
        <v>487</v>
      </c>
      <c r="B21" s="50" t="s">
        <v>488</v>
      </c>
      <c r="C21" s="51"/>
      <c r="D21" s="52"/>
      <c r="E21" s="47"/>
      <c r="F21" s="48"/>
      <c r="G21" s="48"/>
    </row>
    <row r="22" spans="1:7" s="36" customFormat="1" ht="12.75" customHeight="1">
      <c r="A22" s="10" t="s">
        <v>498</v>
      </c>
      <c r="B22" s="11"/>
      <c r="C22" s="27" t="s">
        <v>564</v>
      </c>
      <c r="D22" s="53"/>
      <c r="E22" s="54"/>
      <c r="F22" s="48"/>
      <c r="G22" s="48"/>
    </row>
    <row r="23" spans="1:7" s="36" customFormat="1" ht="12.75" customHeight="1">
      <c r="A23" s="10" t="s">
        <v>499</v>
      </c>
      <c r="B23" s="11"/>
      <c r="C23" s="27" t="s">
        <v>565</v>
      </c>
      <c r="D23" s="28"/>
      <c r="E23" s="55"/>
      <c r="F23" s="48"/>
      <c r="G23" s="48"/>
    </row>
    <row r="24" spans="1:7" s="36" customFormat="1" ht="12.75" customHeight="1">
      <c r="A24" s="10" t="s">
        <v>531</v>
      </c>
      <c r="B24" s="11"/>
      <c r="C24" s="27" t="s">
        <v>566</v>
      </c>
      <c r="D24" s="28"/>
      <c r="E24" s="55"/>
      <c r="F24" s="48"/>
      <c r="G24" s="48"/>
    </row>
    <row r="25" spans="1:7" s="36" customFormat="1" ht="12.75" customHeight="1">
      <c r="A25" s="10" t="s">
        <v>567</v>
      </c>
      <c r="B25" s="11"/>
      <c r="C25" s="27" t="s">
        <v>568</v>
      </c>
      <c r="D25" s="28"/>
      <c r="E25" s="13"/>
      <c r="F25" s="48"/>
      <c r="G25" s="48"/>
    </row>
    <row r="26" spans="1:7" s="36" customFormat="1" ht="12.75" customHeight="1">
      <c r="A26" s="56" t="s">
        <v>569</v>
      </c>
      <c r="B26" s="11"/>
      <c r="C26" s="57" t="s">
        <v>570</v>
      </c>
      <c r="D26" s="53"/>
      <c r="E26" s="13"/>
      <c r="F26" s="48"/>
      <c r="G26" s="48"/>
    </row>
    <row r="27" spans="1:7" s="36" customFormat="1" ht="12.75" customHeight="1">
      <c r="A27" s="58" t="s">
        <v>489</v>
      </c>
      <c r="B27" s="59" t="s">
        <v>490</v>
      </c>
      <c r="C27" s="60"/>
      <c r="D27" s="61"/>
      <c r="E27" s="13"/>
      <c r="F27" s="397">
        <f>F29+F30+F32+F35+F36</f>
        <v>2183716.39</v>
      </c>
      <c r="G27" s="397">
        <f>G29+G30+G32+G35+G36</f>
        <v>2271921.78</v>
      </c>
    </row>
    <row r="28" spans="1:7" s="36" customFormat="1" ht="12.75" customHeight="1">
      <c r="A28" s="10" t="s">
        <v>534</v>
      </c>
      <c r="B28" s="11"/>
      <c r="C28" s="27" t="s">
        <v>571</v>
      </c>
      <c r="D28" s="28"/>
      <c r="E28" s="55"/>
      <c r="F28" s="48"/>
      <c r="G28" s="48"/>
    </row>
    <row r="29" spans="1:7" s="36" customFormat="1" ht="12.75" customHeight="1">
      <c r="A29" s="10" t="s">
        <v>536</v>
      </c>
      <c r="B29" s="11"/>
      <c r="C29" s="27" t="s">
        <v>572</v>
      </c>
      <c r="D29" s="28"/>
      <c r="E29" s="55"/>
      <c r="F29" s="397">
        <v>2017813.7</v>
      </c>
      <c r="G29" s="48">
        <v>2086494.98</v>
      </c>
    </row>
    <row r="30" spans="1:7" s="36" customFormat="1" ht="12.75" customHeight="1">
      <c r="A30" s="10" t="s">
        <v>538</v>
      </c>
      <c r="B30" s="11"/>
      <c r="C30" s="27" t="s">
        <v>573</v>
      </c>
      <c r="D30" s="28"/>
      <c r="E30" s="55"/>
      <c r="F30" s="48">
        <v>156007.49</v>
      </c>
      <c r="G30" s="48">
        <v>172722.41</v>
      </c>
    </row>
    <row r="31" spans="1:7" s="36" customFormat="1" ht="12.75" customHeight="1">
      <c r="A31" s="10" t="s">
        <v>540</v>
      </c>
      <c r="B31" s="11"/>
      <c r="C31" s="27" t="s">
        <v>574</v>
      </c>
      <c r="D31" s="28"/>
      <c r="E31" s="55"/>
      <c r="F31" s="48"/>
      <c r="G31" s="48"/>
    </row>
    <row r="32" spans="1:7" s="36" customFormat="1" ht="12.75" customHeight="1">
      <c r="A32" s="10" t="s">
        <v>542</v>
      </c>
      <c r="B32" s="11"/>
      <c r="C32" s="27" t="s">
        <v>575</v>
      </c>
      <c r="D32" s="28"/>
      <c r="E32" s="55"/>
      <c r="F32" s="48"/>
      <c r="G32" s="48"/>
    </row>
    <row r="33" spans="1:7" s="36" customFormat="1" ht="12.75" customHeight="1">
      <c r="A33" s="10" t="s">
        <v>544</v>
      </c>
      <c r="B33" s="11"/>
      <c r="C33" s="27" t="s">
        <v>576</v>
      </c>
      <c r="D33" s="28"/>
      <c r="E33" s="55"/>
      <c r="F33" s="48"/>
      <c r="G33" s="48"/>
    </row>
    <row r="34" spans="1:7" s="36" customFormat="1" ht="12.75" customHeight="1">
      <c r="A34" s="10" t="s">
        <v>546</v>
      </c>
      <c r="B34" s="11"/>
      <c r="C34" s="27" t="s">
        <v>577</v>
      </c>
      <c r="D34" s="28"/>
      <c r="E34" s="55"/>
      <c r="F34" s="48"/>
      <c r="G34" s="48"/>
    </row>
    <row r="35" spans="1:7" s="36" customFormat="1" ht="12.75" customHeight="1">
      <c r="A35" s="10" t="s">
        <v>548</v>
      </c>
      <c r="B35" s="11"/>
      <c r="C35" s="27" t="s">
        <v>578</v>
      </c>
      <c r="D35" s="28"/>
      <c r="E35" s="55"/>
      <c r="F35" s="48">
        <v>292.73</v>
      </c>
      <c r="G35" s="48">
        <v>955.57</v>
      </c>
    </row>
    <row r="36" spans="1:7" s="36" customFormat="1" ht="12.75" customHeight="1">
      <c r="A36" s="10" t="s">
        <v>579</v>
      </c>
      <c r="B36" s="20"/>
      <c r="C36" s="22" t="s">
        <v>604</v>
      </c>
      <c r="D36" s="12"/>
      <c r="E36" s="55"/>
      <c r="F36" s="48">
        <v>9602.47</v>
      </c>
      <c r="G36" s="397">
        <v>11748.82</v>
      </c>
    </row>
    <row r="37" spans="1:7" s="36" customFormat="1" ht="12.75" customHeight="1">
      <c r="A37" s="10" t="s">
        <v>551</v>
      </c>
      <c r="B37" s="11"/>
      <c r="C37" s="27" t="s">
        <v>580</v>
      </c>
      <c r="D37" s="28"/>
      <c r="E37" s="13"/>
      <c r="F37" s="48"/>
      <c r="G37" s="48"/>
    </row>
    <row r="38" spans="1:7" s="36" customFormat="1" ht="12.75" customHeight="1">
      <c r="A38" s="49" t="s">
        <v>491</v>
      </c>
      <c r="B38" s="62" t="s">
        <v>492</v>
      </c>
      <c r="C38" s="62"/>
      <c r="D38" s="13"/>
      <c r="E38" s="13"/>
      <c r="F38" s="48"/>
      <c r="G38" s="48"/>
    </row>
    <row r="39" spans="1:7" s="32" customFormat="1" ht="12.75" customHeight="1">
      <c r="A39" s="8" t="s">
        <v>493</v>
      </c>
      <c r="B39" s="9" t="s">
        <v>581</v>
      </c>
      <c r="C39" s="9"/>
      <c r="D39" s="19"/>
      <c r="E39" s="63"/>
      <c r="F39" s="7"/>
      <c r="G39" s="7"/>
    </row>
    <row r="40" spans="1:7" s="36" customFormat="1" ht="12.75" customHeight="1">
      <c r="A40" s="43" t="s">
        <v>494</v>
      </c>
      <c r="B40" s="44" t="s">
        <v>582</v>
      </c>
      <c r="C40" s="45"/>
      <c r="D40" s="46"/>
      <c r="E40" s="55"/>
      <c r="F40" s="48"/>
      <c r="G40" s="48"/>
    </row>
    <row r="41" spans="1:7" s="36" customFormat="1" ht="12.75" customHeight="1">
      <c r="A41" s="4" t="s">
        <v>495</v>
      </c>
      <c r="B41" s="5" t="s">
        <v>496</v>
      </c>
      <c r="C41" s="64"/>
      <c r="D41" s="6"/>
      <c r="E41" s="13"/>
      <c r="F41" s="397">
        <f>F42+F48+F49+F57</f>
        <v>12687.240000000002</v>
      </c>
      <c r="G41" s="48">
        <f>G42+G49+G57</f>
        <v>6936.65</v>
      </c>
    </row>
    <row r="42" spans="1:7" s="36" customFormat="1" ht="12.75" customHeight="1">
      <c r="A42" s="8" t="s">
        <v>487</v>
      </c>
      <c r="B42" s="14" t="s">
        <v>497</v>
      </c>
      <c r="C42" s="17"/>
      <c r="D42" s="15"/>
      <c r="E42" s="13"/>
      <c r="F42" s="48">
        <v>438.84</v>
      </c>
      <c r="G42" s="48">
        <v>85.21</v>
      </c>
    </row>
    <row r="43" spans="1:7" s="36" customFormat="1" ht="12.75" customHeight="1">
      <c r="A43" s="16" t="s">
        <v>498</v>
      </c>
      <c r="B43" s="20"/>
      <c r="C43" s="22" t="s">
        <v>583</v>
      </c>
      <c r="D43" s="12"/>
      <c r="E43" s="55"/>
      <c r="F43" s="48"/>
      <c r="G43" s="48"/>
    </row>
    <row r="44" spans="1:7" s="36" customFormat="1" ht="12.75" customHeight="1">
      <c r="A44" s="16" t="s">
        <v>499</v>
      </c>
      <c r="B44" s="20"/>
      <c r="C44" s="22" t="s">
        <v>584</v>
      </c>
      <c r="D44" s="12"/>
      <c r="E44" s="55"/>
      <c r="F44" s="48">
        <v>438.84</v>
      </c>
      <c r="G44" s="48">
        <v>85.21</v>
      </c>
    </row>
    <row r="45" spans="1:7" s="36" customFormat="1" ht="12.75">
      <c r="A45" s="16" t="s">
        <v>531</v>
      </c>
      <c r="B45" s="20"/>
      <c r="C45" s="22" t="s">
        <v>585</v>
      </c>
      <c r="D45" s="12"/>
      <c r="E45" s="55"/>
      <c r="F45" s="48"/>
      <c r="G45" s="48"/>
    </row>
    <row r="46" spans="1:7" s="36" customFormat="1" ht="12.75">
      <c r="A46" s="16" t="s">
        <v>567</v>
      </c>
      <c r="B46" s="20"/>
      <c r="C46" s="22" t="s">
        <v>586</v>
      </c>
      <c r="D46" s="12"/>
      <c r="E46" s="55"/>
      <c r="F46" s="48"/>
      <c r="G46" s="48"/>
    </row>
    <row r="47" spans="1:7" s="36" customFormat="1" ht="12.75" customHeight="1">
      <c r="A47" s="16" t="s">
        <v>569</v>
      </c>
      <c r="B47" s="64"/>
      <c r="C47" s="429" t="s">
        <v>500</v>
      </c>
      <c r="D47" s="430"/>
      <c r="E47" s="55"/>
      <c r="F47" s="48"/>
      <c r="G47" s="48"/>
    </row>
    <row r="48" spans="1:7" s="36" customFormat="1" ht="12.75" customHeight="1">
      <c r="A48" s="8" t="s">
        <v>489</v>
      </c>
      <c r="B48" s="23" t="s">
        <v>501</v>
      </c>
      <c r="C48" s="65"/>
      <c r="D48" s="24"/>
      <c r="E48" s="13"/>
      <c r="F48" s="48">
        <v>13.44</v>
      </c>
      <c r="G48" s="48"/>
    </row>
    <row r="49" spans="1:7" s="36" customFormat="1" ht="12.75" customHeight="1">
      <c r="A49" s="8" t="s">
        <v>491</v>
      </c>
      <c r="B49" s="14" t="s">
        <v>502</v>
      </c>
      <c r="C49" s="17"/>
      <c r="D49" s="15"/>
      <c r="E49" s="13"/>
      <c r="F49" s="48">
        <v>8349.59</v>
      </c>
      <c r="G49" s="48">
        <f>G54</f>
        <v>5534.78</v>
      </c>
    </row>
    <row r="50" spans="1:7" s="36" customFormat="1" ht="12.75" customHeight="1">
      <c r="A50" s="16" t="s">
        <v>503</v>
      </c>
      <c r="B50" s="17"/>
      <c r="C50" s="66" t="s">
        <v>504</v>
      </c>
      <c r="D50" s="18"/>
      <c r="E50" s="13"/>
      <c r="F50" s="48"/>
      <c r="G50" s="48"/>
    </row>
    <row r="51" spans="1:7" s="36" customFormat="1" ht="12.75" customHeight="1">
      <c r="A51" s="67" t="s">
        <v>505</v>
      </c>
      <c r="B51" s="20"/>
      <c r="C51" s="22" t="s">
        <v>506</v>
      </c>
      <c r="D51" s="68"/>
      <c r="E51" s="69"/>
      <c r="F51" s="70"/>
      <c r="G51" s="70"/>
    </row>
    <row r="52" spans="1:7" s="36" customFormat="1" ht="12.75" customHeight="1">
      <c r="A52" s="16" t="s">
        <v>507</v>
      </c>
      <c r="B52" s="20"/>
      <c r="C52" s="22" t="s">
        <v>508</v>
      </c>
      <c r="D52" s="12"/>
      <c r="E52" s="71"/>
      <c r="F52" s="48"/>
      <c r="G52" s="48"/>
    </row>
    <row r="53" spans="1:7" s="36" customFormat="1" ht="12.75" customHeight="1">
      <c r="A53" s="16" t="s">
        <v>509</v>
      </c>
      <c r="B53" s="20"/>
      <c r="C53" s="429" t="s">
        <v>510</v>
      </c>
      <c r="D53" s="430"/>
      <c r="E53" s="71"/>
      <c r="F53" s="48"/>
      <c r="G53" s="48"/>
    </row>
    <row r="54" spans="1:7" s="36" customFormat="1" ht="12.75" customHeight="1">
      <c r="A54" s="16" t="s">
        <v>511</v>
      </c>
      <c r="B54" s="20"/>
      <c r="C54" s="22" t="s">
        <v>512</v>
      </c>
      <c r="D54" s="12"/>
      <c r="E54" s="71"/>
      <c r="F54" s="48">
        <v>5534.78</v>
      </c>
      <c r="G54" s="48">
        <v>5534.78</v>
      </c>
    </row>
    <row r="55" spans="1:7" s="36" customFormat="1" ht="12.75" customHeight="1">
      <c r="A55" s="16" t="s">
        <v>513</v>
      </c>
      <c r="B55" s="20"/>
      <c r="C55" s="22" t="s">
        <v>514</v>
      </c>
      <c r="D55" s="12"/>
      <c r="E55" s="13"/>
      <c r="F55" s="48"/>
      <c r="G55" s="48"/>
    </row>
    <row r="56" spans="1:7" s="36" customFormat="1" ht="12.75" customHeight="1">
      <c r="A56" s="8" t="s">
        <v>493</v>
      </c>
      <c r="B56" s="9" t="s">
        <v>515</v>
      </c>
      <c r="C56" s="9"/>
      <c r="D56" s="19"/>
      <c r="E56" s="71"/>
      <c r="F56" s="48"/>
      <c r="G56" s="48"/>
    </row>
    <row r="57" spans="1:7" s="36" customFormat="1" ht="12.75" customHeight="1">
      <c r="A57" s="8" t="s">
        <v>516</v>
      </c>
      <c r="B57" s="9" t="s">
        <v>517</v>
      </c>
      <c r="C57" s="9"/>
      <c r="D57" s="19"/>
      <c r="E57" s="13"/>
      <c r="F57" s="48">
        <v>3885.37</v>
      </c>
      <c r="G57" s="48">
        <v>1316.66</v>
      </c>
    </row>
    <row r="58" spans="1:7" s="36" customFormat="1" ht="12.75" customHeight="1">
      <c r="A58" s="49"/>
      <c r="B58" s="59" t="s">
        <v>518</v>
      </c>
      <c r="C58" s="60"/>
      <c r="D58" s="61"/>
      <c r="E58" s="13"/>
      <c r="F58" s="397">
        <f>F20+F41</f>
        <v>2196403.6300000004</v>
      </c>
      <c r="G58" s="48">
        <f>G20+G41</f>
        <v>2278858.4299999997</v>
      </c>
    </row>
    <row r="59" spans="1:7" s="36" customFormat="1" ht="12.75" customHeight="1">
      <c r="A59" s="43" t="s">
        <v>519</v>
      </c>
      <c r="B59" s="44" t="s">
        <v>520</v>
      </c>
      <c r="C59" s="44"/>
      <c r="D59" s="72"/>
      <c r="E59" s="13"/>
      <c r="F59" s="397">
        <f>F60+F61+F62+F63</f>
        <v>2187946.4</v>
      </c>
      <c r="G59" s="397">
        <f>G60+G61+G62+G63</f>
        <v>2273266.4299999997</v>
      </c>
    </row>
    <row r="60" spans="1:7" s="36" customFormat="1" ht="12.75" customHeight="1">
      <c r="A60" s="49" t="s">
        <v>487</v>
      </c>
      <c r="B60" s="62" t="s">
        <v>521</v>
      </c>
      <c r="C60" s="62"/>
      <c r="D60" s="13"/>
      <c r="E60" s="13"/>
      <c r="F60" s="48">
        <v>605225.19</v>
      </c>
      <c r="G60" s="48">
        <v>628903.95</v>
      </c>
    </row>
    <row r="61" spans="1:7" s="36" customFormat="1" ht="12.75" customHeight="1">
      <c r="A61" s="58" t="s">
        <v>489</v>
      </c>
      <c r="B61" s="59" t="s">
        <v>522</v>
      </c>
      <c r="C61" s="60"/>
      <c r="D61" s="61"/>
      <c r="E61" s="73"/>
      <c r="F61" s="74">
        <v>1234368.78</v>
      </c>
      <c r="G61" s="74">
        <v>1285273.28</v>
      </c>
    </row>
    <row r="62" spans="1:7" s="36" customFormat="1" ht="12.75" customHeight="1">
      <c r="A62" s="49" t="s">
        <v>491</v>
      </c>
      <c r="B62" s="431" t="s">
        <v>523</v>
      </c>
      <c r="C62" s="432"/>
      <c r="D62" s="433"/>
      <c r="E62" s="13"/>
      <c r="F62" s="48">
        <v>246765.89</v>
      </c>
      <c r="G62" s="48">
        <v>254335.69</v>
      </c>
    </row>
    <row r="63" spans="1:7" s="36" customFormat="1" ht="12.75" customHeight="1">
      <c r="A63" s="49" t="s">
        <v>524</v>
      </c>
      <c r="B63" s="62" t="s">
        <v>525</v>
      </c>
      <c r="C63" s="11"/>
      <c r="D63" s="47"/>
      <c r="E63" s="13"/>
      <c r="F63" s="48">
        <v>101586.54</v>
      </c>
      <c r="G63" s="397">
        <v>104753.51</v>
      </c>
    </row>
    <row r="64" spans="1:7" s="36" customFormat="1" ht="12.75" customHeight="1">
      <c r="A64" s="43" t="s">
        <v>526</v>
      </c>
      <c r="B64" s="44" t="s">
        <v>527</v>
      </c>
      <c r="C64" s="45"/>
      <c r="D64" s="46"/>
      <c r="E64" s="13"/>
      <c r="F64" s="397">
        <f>F69</f>
        <v>6232.67</v>
      </c>
      <c r="G64" s="397">
        <v>4367.4</v>
      </c>
    </row>
    <row r="65" spans="1:7" s="36" customFormat="1" ht="12.75" customHeight="1">
      <c r="A65" s="49" t="s">
        <v>487</v>
      </c>
      <c r="B65" s="50" t="s">
        <v>528</v>
      </c>
      <c r="C65" s="75"/>
      <c r="D65" s="76"/>
      <c r="E65" s="13"/>
      <c r="F65" s="48"/>
      <c r="G65" s="48"/>
    </row>
    <row r="66" spans="1:7" s="36" customFormat="1" ht="12.75">
      <c r="A66" s="10" t="s">
        <v>498</v>
      </c>
      <c r="B66" s="77"/>
      <c r="C66" s="27" t="s">
        <v>529</v>
      </c>
      <c r="D66" s="78"/>
      <c r="E66" s="71"/>
      <c r="F66" s="48"/>
      <c r="G66" s="48"/>
    </row>
    <row r="67" spans="1:7" s="36" customFormat="1" ht="12.75" customHeight="1">
      <c r="A67" s="10" t="s">
        <v>499</v>
      </c>
      <c r="B67" s="11"/>
      <c r="C67" s="27" t="s">
        <v>530</v>
      </c>
      <c r="D67" s="28"/>
      <c r="E67" s="13"/>
      <c r="F67" s="48"/>
      <c r="G67" s="48"/>
    </row>
    <row r="68" spans="1:7" s="36" customFormat="1" ht="12.75" customHeight="1">
      <c r="A68" s="10" t="s">
        <v>587</v>
      </c>
      <c r="B68" s="11"/>
      <c r="C68" s="27" t="s">
        <v>532</v>
      </c>
      <c r="D68" s="28"/>
      <c r="E68" s="79"/>
      <c r="F68" s="48"/>
      <c r="G68" s="48"/>
    </row>
    <row r="69" spans="1:7" s="3" customFormat="1" ht="12.75" customHeight="1">
      <c r="A69" s="8" t="s">
        <v>489</v>
      </c>
      <c r="B69" s="25" t="s">
        <v>533</v>
      </c>
      <c r="C69" s="80"/>
      <c r="D69" s="26"/>
      <c r="E69" s="19"/>
      <c r="F69" s="408">
        <f>F77+F80+F81+F82</f>
        <v>6232.67</v>
      </c>
      <c r="G69" s="408">
        <f>G77+G80+G81+G82</f>
        <v>4367.4</v>
      </c>
    </row>
    <row r="70" spans="1:7" s="36" customFormat="1" ht="12.75" customHeight="1">
      <c r="A70" s="10" t="s">
        <v>534</v>
      </c>
      <c r="B70" s="11"/>
      <c r="C70" s="27" t="s">
        <v>535</v>
      </c>
      <c r="D70" s="53"/>
      <c r="E70" s="13"/>
      <c r="F70" s="48"/>
      <c r="G70" s="48"/>
    </row>
    <row r="71" spans="1:7" s="36" customFormat="1" ht="12.75" customHeight="1">
      <c r="A71" s="10" t="s">
        <v>536</v>
      </c>
      <c r="B71" s="77"/>
      <c r="C71" s="27" t="s">
        <v>537</v>
      </c>
      <c r="D71" s="78"/>
      <c r="E71" s="71"/>
      <c r="F71" s="48"/>
      <c r="G71" s="48"/>
    </row>
    <row r="72" spans="1:7" s="36" customFormat="1" ht="12.75">
      <c r="A72" s="10" t="s">
        <v>538</v>
      </c>
      <c r="B72" s="77"/>
      <c r="C72" s="27" t="s">
        <v>539</v>
      </c>
      <c r="D72" s="78"/>
      <c r="E72" s="71"/>
      <c r="F72" s="48"/>
      <c r="G72" s="48"/>
    </row>
    <row r="73" spans="1:7" s="36" customFormat="1" ht="12.75">
      <c r="A73" s="81" t="s">
        <v>540</v>
      </c>
      <c r="B73" s="17"/>
      <c r="C73" s="82" t="s">
        <v>541</v>
      </c>
      <c r="D73" s="18"/>
      <c r="E73" s="71"/>
      <c r="F73" s="48"/>
      <c r="G73" s="48"/>
    </row>
    <row r="74" spans="1:7" s="36" customFormat="1" ht="12.75">
      <c r="A74" s="49" t="s">
        <v>542</v>
      </c>
      <c r="B74" s="57"/>
      <c r="C74" s="57" t="s">
        <v>543</v>
      </c>
      <c r="D74" s="53"/>
      <c r="E74" s="83"/>
      <c r="F74" s="48"/>
      <c r="G74" s="48"/>
    </row>
    <row r="75" spans="1:7" s="36" customFormat="1" ht="12.75" customHeight="1">
      <c r="A75" s="84" t="s">
        <v>544</v>
      </c>
      <c r="B75" s="80"/>
      <c r="C75" s="85" t="s">
        <v>545</v>
      </c>
      <c r="D75" s="30"/>
      <c r="E75" s="13"/>
      <c r="F75" s="48"/>
      <c r="G75" s="48"/>
    </row>
    <row r="76" spans="1:7" s="36" customFormat="1" ht="12.75" customHeight="1">
      <c r="A76" s="16" t="s">
        <v>588</v>
      </c>
      <c r="B76" s="20"/>
      <c r="C76" s="68"/>
      <c r="D76" s="12" t="s">
        <v>589</v>
      </c>
      <c r="E76" s="71"/>
      <c r="F76" s="48"/>
      <c r="G76" s="48"/>
    </row>
    <row r="77" spans="1:7" s="36" customFormat="1" ht="12.75" customHeight="1">
      <c r="A77" s="16" t="s">
        <v>590</v>
      </c>
      <c r="B77" s="20"/>
      <c r="C77" s="68"/>
      <c r="D77" s="12" t="s">
        <v>591</v>
      </c>
      <c r="E77" s="55"/>
      <c r="F77" s="48"/>
      <c r="G77" s="48"/>
    </row>
    <row r="78" spans="1:7" s="36" customFormat="1" ht="12.75" customHeight="1">
      <c r="A78" s="16" t="s">
        <v>546</v>
      </c>
      <c r="B78" s="65"/>
      <c r="C78" s="86" t="s">
        <v>547</v>
      </c>
      <c r="D78" s="87"/>
      <c r="E78" s="55"/>
      <c r="F78" s="48"/>
      <c r="G78" s="48"/>
    </row>
    <row r="79" spans="1:7" s="36" customFormat="1" ht="12.75" customHeight="1">
      <c r="A79" s="16" t="s">
        <v>548</v>
      </c>
      <c r="B79" s="88"/>
      <c r="C79" s="22" t="s">
        <v>549</v>
      </c>
      <c r="D79" s="89"/>
      <c r="E79" s="71"/>
      <c r="F79" s="48"/>
      <c r="G79" s="48"/>
    </row>
    <row r="80" spans="1:7" s="36" customFormat="1" ht="12.75" customHeight="1">
      <c r="A80" s="16" t="s">
        <v>579</v>
      </c>
      <c r="B80" s="11"/>
      <c r="C80" s="27" t="s">
        <v>550</v>
      </c>
      <c r="D80" s="28"/>
      <c r="E80" s="71"/>
      <c r="F80" s="48">
        <v>16.46</v>
      </c>
      <c r="G80" s="48">
        <v>4.37</v>
      </c>
    </row>
    <row r="81" spans="1:7" s="36" customFormat="1" ht="12.75" customHeight="1">
      <c r="A81" s="16" t="s">
        <v>551</v>
      </c>
      <c r="B81" s="11"/>
      <c r="C81" s="27" t="s">
        <v>592</v>
      </c>
      <c r="D81" s="28"/>
      <c r="E81" s="71"/>
      <c r="F81" s="48"/>
      <c r="G81" s="48"/>
    </row>
    <row r="82" spans="1:7" s="36" customFormat="1" ht="12.75" customHeight="1">
      <c r="A82" s="10" t="s">
        <v>553</v>
      </c>
      <c r="B82" s="20"/>
      <c r="C82" s="22" t="s">
        <v>552</v>
      </c>
      <c r="D82" s="12"/>
      <c r="E82" s="71"/>
      <c r="F82" s="48">
        <v>6216.21</v>
      </c>
      <c r="G82" s="48">
        <v>4363.03</v>
      </c>
    </row>
    <row r="83" spans="1:7" s="36" customFormat="1" ht="12.75" customHeight="1">
      <c r="A83" s="10" t="s">
        <v>593</v>
      </c>
      <c r="B83" s="11"/>
      <c r="C83" s="27" t="s">
        <v>554</v>
      </c>
      <c r="D83" s="28"/>
      <c r="E83" s="79"/>
      <c r="F83" s="48"/>
      <c r="G83" s="48"/>
    </row>
    <row r="84" spans="1:7" s="36" customFormat="1" ht="12.75" customHeight="1">
      <c r="A84" s="43" t="s">
        <v>555</v>
      </c>
      <c r="B84" s="90" t="s">
        <v>556</v>
      </c>
      <c r="C84" s="91"/>
      <c r="D84" s="92"/>
      <c r="E84" s="79"/>
      <c r="F84" s="397">
        <f>F90</f>
        <v>2224.56</v>
      </c>
      <c r="G84" s="397">
        <v>1224.6</v>
      </c>
    </row>
    <row r="85" spans="1:7" s="36" customFormat="1" ht="12.75" customHeight="1">
      <c r="A85" s="49" t="s">
        <v>487</v>
      </c>
      <c r="B85" s="62" t="s">
        <v>594</v>
      </c>
      <c r="C85" s="11"/>
      <c r="D85" s="47"/>
      <c r="E85" s="79"/>
      <c r="F85" s="48"/>
      <c r="G85" s="48"/>
    </row>
    <row r="86" spans="1:7" s="36" customFormat="1" ht="12.75" customHeight="1">
      <c r="A86" s="49" t="s">
        <v>489</v>
      </c>
      <c r="B86" s="50" t="s">
        <v>557</v>
      </c>
      <c r="C86" s="75"/>
      <c r="D86" s="76"/>
      <c r="E86" s="13"/>
      <c r="F86" s="48"/>
      <c r="G86" s="48"/>
    </row>
    <row r="87" spans="1:7" s="36" customFormat="1" ht="12.75" customHeight="1">
      <c r="A87" s="10" t="s">
        <v>534</v>
      </c>
      <c r="B87" s="11"/>
      <c r="C87" s="27" t="s">
        <v>595</v>
      </c>
      <c r="D87" s="28"/>
      <c r="E87" s="13"/>
      <c r="F87" s="48"/>
      <c r="G87" s="48"/>
    </row>
    <row r="88" spans="1:7" s="36" customFormat="1" ht="12.75" customHeight="1">
      <c r="A88" s="10" t="s">
        <v>536</v>
      </c>
      <c r="B88" s="11"/>
      <c r="C88" s="27" t="s">
        <v>596</v>
      </c>
      <c r="D88" s="28"/>
      <c r="E88" s="13"/>
      <c r="F88" s="48"/>
      <c r="G88" s="48"/>
    </row>
    <row r="89" spans="1:7" s="36" customFormat="1" ht="12.75" customHeight="1">
      <c r="A89" s="8" t="s">
        <v>491</v>
      </c>
      <c r="B89" s="68" t="s">
        <v>558</v>
      </c>
      <c r="C89" s="68"/>
      <c r="D89" s="21"/>
      <c r="E89" s="13"/>
      <c r="F89" s="48"/>
      <c r="G89" s="48"/>
    </row>
    <row r="90" spans="1:7" s="36" customFormat="1" ht="12.75" customHeight="1">
      <c r="A90" s="58" t="s">
        <v>493</v>
      </c>
      <c r="B90" s="59" t="s">
        <v>559</v>
      </c>
      <c r="C90" s="60"/>
      <c r="D90" s="61"/>
      <c r="E90" s="13"/>
      <c r="F90" s="397">
        <f>F91+F92</f>
        <v>2224.56</v>
      </c>
      <c r="G90" s="397">
        <f>G91+G92</f>
        <v>1224.6000000000001</v>
      </c>
    </row>
    <row r="91" spans="1:7" s="36" customFormat="1" ht="12.75" customHeight="1">
      <c r="A91" s="10" t="s">
        <v>597</v>
      </c>
      <c r="B91" s="45"/>
      <c r="C91" s="27" t="s">
        <v>560</v>
      </c>
      <c r="D91" s="93"/>
      <c r="E91" s="55"/>
      <c r="F91" s="48">
        <v>999.96</v>
      </c>
      <c r="G91" s="48">
        <v>445.41</v>
      </c>
    </row>
    <row r="92" spans="1:7" s="36" customFormat="1" ht="12.75" customHeight="1">
      <c r="A92" s="10" t="s">
        <v>598</v>
      </c>
      <c r="B92" s="45"/>
      <c r="C92" s="27" t="s">
        <v>561</v>
      </c>
      <c r="D92" s="93"/>
      <c r="E92" s="55"/>
      <c r="F92" s="397">
        <v>1224.6</v>
      </c>
      <c r="G92" s="48">
        <v>779.19</v>
      </c>
    </row>
    <row r="93" spans="1:7" s="36" customFormat="1" ht="12.75" customHeight="1">
      <c r="A93" s="43" t="s">
        <v>599</v>
      </c>
      <c r="B93" s="90" t="s">
        <v>600</v>
      </c>
      <c r="C93" s="92"/>
      <c r="D93" s="92"/>
      <c r="E93" s="55"/>
      <c r="F93" s="48"/>
      <c r="G93" s="48"/>
    </row>
    <row r="94" spans="1:7" s="36" customFormat="1" ht="25.5" customHeight="1">
      <c r="A94" s="43"/>
      <c r="B94" s="434" t="s">
        <v>601</v>
      </c>
      <c r="C94" s="435"/>
      <c r="D94" s="430"/>
      <c r="E94" s="13"/>
      <c r="F94" s="48">
        <f>F59+F64+F84</f>
        <v>2196403.63</v>
      </c>
      <c r="G94" s="397">
        <f>G59+G64+G84</f>
        <v>2278858.4299999997</v>
      </c>
    </row>
    <row r="95" spans="1:7" s="36" customFormat="1" ht="12.75">
      <c r="A95" s="94"/>
      <c r="B95" s="95"/>
      <c r="C95" s="95"/>
      <c r="D95" s="95"/>
      <c r="E95" s="95"/>
      <c r="F95" s="34"/>
      <c r="G95" s="34"/>
    </row>
    <row r="96" spans="1:7" s="36" customFormat="1" ht="12.75" customHeight="1">
      <c r="A96" s="436" t="s">
        <v>659</v>
      </c>
      <c r="B96" s="436"/>
      <c r="C96" s="436"/>
      <c r="D96" s="436"/>
      <c r="E96" s="436"/>
      <c r="F96" s="428" t="s">
        <v>660</v>
      </c>
      <c r="G96" s="428"/>
    </row>
    <row r="97" spans="1:7" s="36" customFormat="1" ht="12.75">
      <c r="A97" s="422" t="s">
        <v>337</v>
      </c>
      <c r="B97" s="422"/>
      <c r="C97" s="422"/>
      <c r="D97" s="422"/>
      <c r="E97" s="422"/>
      <c r="F97" s="423" t="s">
        <v>562</v>
      </c>
      <c r="G97" s="423"/>
    </row>
    <row r="98" spans="1:7" s="36" customFormat="1" ht="12.75">
      <c r="A98" s="426" t="s">
        <v>336</v>
      </c>
      <c r="B98" s="427"/>
      <c r="C98" s="427"/>
      <c r="D98" s="427"/>
      <c r="E98" s="96"/>
      <c r="F98" s="40"/>
      <c r="G98" s="40"/>
    </row>
    <row r="99" spans="1:7" s="36" customFormat="1" ht="12.75">
      <c r="A99" s="146"/>
      <c r="B99" s="99"/>
      <c r="C99" s="99"/>
      <c r="D99" s="99"/>
      <c r="E99" s="96"/>
      <c r="F99" s="40"/>
      <c r="G99" s="40"/>
    </row>
    <row r="100" spans="1:7" s="36" customFormat="1" ht="12.75">
      <c r="A100" s="447" t="s">
        <v>661</v>
      </c>
      <c r="B100" s="447"/>
      <c r="C100" s="447"/>
      <c r="D100" s="447"/>
      <c r="E100" s="447"/>
      <c r="F100" s="440" t="s">
        <v>662</v>
      </c>
      <c r="G100" s="440"/>
    </row>
    <row r="101" spans="1:7" s="36" customFormat="1" ht="12.75" customHeight="1">
      <c r="A101" s="448" t="s">
        <v>338</v>
      </c>
      <c r="B101" s="448"/>
      <c r="C101" s="448"/>
      <c r="D101" s="448"/>
      <c r="E101" s="448"/>
      <c r="F101" s="439" t="s">
        <v>562</v>
      </c>
      <c r="G101" s="439"/>
    </row>
    <row r="102" s="36" customFormat="1" ht="12.75">
      <c r="E102" s="34"/>
    </row>
    <row r="103" s="36" customFormat="1" ht="12.75">
      <c r="E103" s="34"/>
    </row>
    <row r="104" s="36" customFormat="1" ht="12.75">
      <c r="E104" s="34"/>
    </row>
    <row r="105" s="36" customFormat="1" ht="12.75">
      <c r="E105" s="34"/>
    </row>
    <row r="106" s="36" customFormat="1" ht="12.75">
      <c r="E106" s="34"/>
    </row>
    <row r="107" s="36" customFormat="1" ht="12.75">
      <c r="E107" s="34"/>
    </row>
    <row r="108" s="36" customFormat="1" ht="12.75">
      <c r="E108" s="34"/>
    </row>
    <row r="109" s="36" customFormat="1" ht="12.75">
      <c r="E109" s="34"/>
    </row>
    <row r="110" s="36" customFormat="1" ht="12.75">
      <c r="E110" s="34"/>
    </row>
    <row r="111" s="36" customFormat="1" ht="12.75">
      <c r="E111" s="34"/>
    </row>
    <row r="112" s="36" customFormat="1" ht="12.75">
      <c r="E112" s="34"/>
    </row>
    <row r="113" s="36" customFormat="1" ht="12.75">
      <c r="E113" s="34"/>
    </row>
    <row r="114" s="36" customFormat="1" ht="12.75">
      <c r="E114" s="34"/>
    </row>
    <row r="115" s="36" customFormat="1" ht="12.75">
      <c r="E115" s="34"/>
    </row>
    <row r="116" s="36" customFormat="1" ht="12.75">
      <c r="E116" s="34"/>
    </row>
    <row r="117" s="36" customFormat="1" ht="12.75">
      <c r="E117" s="34"/>
    </row>
    <row r="118" s="36" customFormat="1" ht="12.75">
      <c r="E118" s="34"/>
    </row>
    <row r="119" s="36" customFormat="1" ht="12.75">
      <c r="E119" s="34"/>
    </row>
    <row r="120" s="36" customFormat="1" ht="12.75">
      <c r="E120" s="34"/>
    </row>
    <row r="121" s="36" customFormat="1" ht="12.75">
      <c r="E121" s="34"/>
    </row>
    <row r="122" s="36" customFormat="1" ht="12.75">
      <c r="E122" s="34"/>
    </row>
  </sheetData>
  <sheetProtection/>
  <mergeCells count="27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view="pageBreakPreview" zoomScale="110" zoomScaleSheetLayoutView="110" zoomScalePageLayoutView="0" workbookViewId="0" topLeftCell="A1">
      <selection activeCell="D14" sqref="D14"/>
    </sheetView>
  </sheetViews>
  <sheetFormatPr defaultColWidth="9.140625" defaultRowHeight="12.75"/>
  <cols>
    <col min="1" max="1" width="4.00390625" style="385" customWidth="1"/>
    <col min="2" max="2" width="26.8515625" style="385" customWidth="1"/>
    <col min="3" max="3" width="43.140625" style="385" customWidth="1"/>
    <col min="4" max="4" width="44.57421875" style="385" customWidth="1"/>
    <col min="5" max="16384" width="9.140625" style="385" customWidth="1"/>
  </cols>
  <sheetData>
    <row r="1" ht="12.75">
      <c r="C1" s="100"/>
    </row>
    <row r="2" spans="3:5" ht="12.75">
      <c r="C2" s="31" t="s">
        <v>97</v>
      </c>
      <c r="D2" s="261"/>
      <c r="E2" s="111"/>
    </row>
    <row r="3" spans="3:5" ht="12.75">
      <c r="C3" s="31" t="s">
        <v>107</v>
      </c>
      <c r="D3" s="31"/>
      <c r="E3" s="334"/>
    </row>
    <row r="4" spans="3:5" ht="12.75">
      <c r="C4" s="31"/>
      <c r="D4" s="31"/>
      <c r="E4" s="334"/>
    </row>
    <row r="5" spans="2:5" ht="36.75" customHeight="1">
      <c r="B5" s="655" t="s">
        <v>656</v>
      </c>
      <c r="C5" s="655"/>
      <c r="D5" s="655"/>
      <c r="E5" s="395"/>
    </row>
    <row r="6" ht="6" customHeight="1"/>
    <row r="7" spans="2:5" ht="44.25" customHeight="1">
      <c r="B7" s="655" t="s">
        <v>655</v>
      </c>
      <c r="C7" s="655"/>
      <c r="D7" s="655"/>
      <c r="E7" s="395"/>
    </row>
    <row r="8" spans="2:5" ht="10.5" customHeight="1">
      <c r="B8" s="396"/>
      <c r="C8" s="396"/>
      <c r="D8" s="396"/>
      <c r="E8" s="395"/>
    </row>
    <row r="9" ht="9" customHeight="1">
      <c r="B9" s="394"/>
    </row>
    <row r="10" spans="1:4" ht="43.5" customHeight="1">
      <c r="A10" s="393" t="s">
        <v>446</v>
      </c>
      <c r="B10" s="392" t="s">
        <v>98</v>
      </c>
      <c r="C10" s="391" t="s">
        <v>28</v>
      </c>
      <c r="D10" s="391" t="s">
        <v>29</v>
      </c>
    </row>
    <row r="11" spans="1:4" ht="12.75">
      <c r="A11" s="388">
        <v>1</v>
      </c>
      <c r="B11" s="390">
        <v>2</v>
      </c>
      <c r="C11" s="389">
        <v>3</v>
      </c>
      <c r="D11" s="389">
        <v>4</v>
      </c>
    </row>
    <row r="12" spans="1:4" ht="12.75">
      <c r="A12" s="388" t="s">
        <v>447</v>
      </c>
      <c r="B12" s="387" t="s">
        <v>99</v>
      </c>
      <c r="C12" s="417">
        <v>4367.4</v>
      </c>
      <c r="D12" s="417">
        <v>6232.67</v>
      </c>
    </row>
    <row r="13" spans="1:4" ht="12.75">
      <c r="A13" s="388" t="s">
        <v>26</v>
      </c>
      <c r="B13" s="387" t="s">
        <v>100</v>
      </c>
      <c r="C13" s="386"/>
      <c r="D13" s="386"/>
    </row>
    <row r="14" spans="1:4" ht="12.75">
      <c r="A14" s="388" t="s">
        <v>646</v>
      </c>
      <c r="B14" s="387" t="s">
        <v>101</v>
      </c>
      <c r="C14" s="386"/>
      <c r="D14" s="386"/>
    </row>
    <row r="15" spans="1:4" ht="12.75">
      <c r="A15" s="388" t="s">
        <v>654</v>
      </c>
      <c r="B15" s="387" t="s">
        <v>102</v>
      </c>
      <c r="C15" s="417">
        <v>4367.4</v>
      </c>
      <c r="D15" s="417">
        <v>6232.67</v>
      </c>
    </row>
    <row r="16" spans="2:4" ht="12.75">
      <c r="B16" s="656"/>
      <c r="C16" s="656"/>
      <c r="D16" s="656"/>
    </row>
    <row r="17" spans="2:4" ht="12.75">
      <c r="B17" s="654" t="s">
        <v>334</v>
      </c>
      <c r="C17" s="654"/>
      <c r="D17" s="654"/>
    </row>
  </sheetData>
  <sheetProtection/>
  <mergeCells count="4">
    <mergeCell ref="B17:D17"/>
    <mergeCell ref="B5:D5"/>
    <mergeCell ref="B7:D7"/>
    <mergeCell ref="B16:D16"/>
  </mergeCells>
  <printOptions horizontalCentered="1"/>
  <pageMargins left="0.35433070866141736" right="0.35433070866141736" top="0.5905511811023623" bottom="0.984251968503937" header="0.31496062992125984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="80" zoomScaleNormal="80" zoomScaleSheetLayoutView="80" zoomScalePageLayoutView="0" workbookViewId="0" topLeftCell="B1">
      <selection activeCell="I22" sqref="I22"/>
    </sheetView>
  </sheetViews>
  <sheetFormatPr defaultColWidth="9.140625" defaultRowHeight="12.75"/>
  <cols>
    <col min="1" max="1" width="6.00390625" style="345" customWidth="1"/>
    <col min="2" max="2" width="32.8515625" style="337" customWidth="1"/>
    <col min="3" max="4" width="15.7109375" style="337" customWidth="1"/>
    <col min="5" max="5" width="16.28125" style="337" customWidth="1"/>
    <col min="6" max="10" width="15.7109375" style="337" customWidth="1"/>
    <col min="11" max="11" width="13.140625" style="337" customWidth="1"/>
    <col min="12" max="13" width="15.7109375" style="337" customWidth="1"/>
    <col min="14" max="16384" width="9.140625" style="337" customWidth="1"/>
  </cols>
  <sheetData>
    <row r="1" spans="9:11" ht="15">
      <c r="I1" s="346"/>
      <c r="J1" s="346"/>
      <c r="K1" s="346"/>
    </row>
    <row r="2" ht="15">
      <c r="I2" s="337" t="s">
        <v>120</v>
      </c>
    </row>
    <row r="3" ht="15">
      <c r="I3" s="337" t="s">
        <v>121</v>
      </c>
    </row>
    <row r="5" spans="1:13" ht="15">
      <c r="A5" s="660" t="s">
        <v>122</v>
      </c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</row>
    <row r="6" spans="1:13" ht="15">
      <c r="A6" s="660" t="s">
        <v>144</v>
      </c>
      <c r="B6" s="661"/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</row>
    <row r="8" spans="1:13" ht="15">
      <c r="A8" s="660" t="s">
        <v>109</v>
      </c>
      <c r="B8" s="661"/>
      <c r="C8" s="661"/>
      <c r="D8" s="661"/>
      <c r="E8" s="661"/>
      <c r="F8" s="661"/>
      <c r="G8" s="661"/>
      <c r="H8" s="661"/>
      <c r="I8" s="661"/>
      <c r="J8" s="661"/>
      <c r="K8" s="661"/>
      <c r="L8" s="661"/>
      <c r="M8" s="661"/>
    </row>
    <row r="10" spans="1:13" ht="15">
      <c r="A10" s="659" t="s">
        <v>446</v>
      </c>
      <c r="B10" s="659" t="s">
        <v>110</v>
      </c>
      <c r="C10" s="659" t="s">
        <v>111</v>
      </c>
      <c r="D10" s="659" t="s">
        <v>30</v>
      </c>
      <c r="E10" s="659"/>
      <c r="F10" s="659"/>
      <c r="G10" s="659"/>
      <c r="H10" s="659"/>
      <c r="I10" s="659"/>
      <c r="J10" s="662"/>
      <c r="K10" s="662"/>
      <c r="L10" s="659"/>
      <c r="M10" s="659" t="s">
        <v>112</v>
      </c>
    </row>
    <row r="11" spans="1:13" ht="123" customHeight="1">
      <c r="A11" s="659"/>
      <c r="B11" s="659"/>
      <c r="C11" s="659"/>
      <c r="D11" s="338" t="s">
        <v>145</v>
      </c>
      <c r="E11" s="339" t="s">
        <v>143</v>
      </c>
      <c r="F11" s="338" t="s">
        <v>146</v>
      </c>
      <c r="G11" s="338" t="s">
        <v>113</v>
      </c>
      <c r="H11" s="338" t="s">
        <v>147</v>
      </c>
      <c r="I11" s="347" t="s">
        <v>123</v>
      </c>
      <c r="J11" s="338" t="s">
        <v>114</v>
      </c>
      <c r="K11" s="339" t="s">
        <v>115</v>
      </c>
      <c r="L11" s="348" t="s">
        <v>124</v>
      </c>
      <c r="M11" s="659"/>
    </row>
    <row r="12" spans="1:13" ht="15">
      <c r="A12" s="349">
        <v>1</v>
      </c>
      <c r="B12" s="349">
        <v>2</v>
      </c>
      <c r="C12" s="349">
        <v>3</v>
      </c>
      <c r="D12" s="349">
        <v>4</v>
      </c>
      <c r="E12" s="349">
        <v>5</v>
      </c>
      <c r="F12" s="350">
        <v>6</v>
      </c>
      <c r="G12" s="350">
        <v>6</v>
      </c>
      <c r="H12" s="350">
        <v>8</v>
      </c>
      <c r="I12" s="350">
        <v>9</v>
      </c>
      <c r="J12" s="350">
        <v>10</v>
      </c>
      <c r="K12" s="351">
        <v>11</v>
      </c>
      <c r="L12" s="350">
        <v>12</v>
      </c>
      <c r="M12" s="350">
        <v>13</v>
      </c>
    </row>
    <row r="13" spans="1:13" ht="71.25">
      <c r="A13" s="338" t="s">
        <v>447</v>
      </c>
      <c r="B13" s="352" t="s">
        <v>125</v>
      </c>
      <c r="C13" s="340">
        <v>628903.95</v>
      </c>
      <c r="D13" s="401">
        <v>1600</v>
      </c>
      <c r="E13" s="340"/>
      <c r="F13" s="340"/>
      <c r="G13" s="340"/>
      <c r="H13" s="340"/>
      <c r="I13" s="401">
        <f>I14+I15</f>
        <v>25278.76</v>
      </c>
      <c r="J13" s="340"/>
      <c r="K13" s="340"/>
      <c r="L13" s="340"/>
      <c r="M13" s="401">
        <f>C13+D13+E13-I13</f>
        <v>605225.19</v>
      </c>
    </row>
    <row r="14" spans="1:13" ht="15" customHeight="1">
      <c r="A14" s="341" t="s">
        <v>324</v>
      </c>
      <c r="B14" s="342" t="s">
        <v>116</v>
      </c>
      <c r="C14" s="340">
        <v>628903.95</v>
      </c>
      <c r="D14" s="340"/>
      <c r="E14" s="340"/>
      <c r="F14" s="340"/>
      <c r="G14" s="340"/>
      <c r="H14" s="340"/>
      <c r="I14" s="401">
        <v>23678.76</v>
      </c>
      <c r="J14" s="340"/>
      <c r="K14" s="340"/>
      <c r="L14" s="340"/>
      <c r="M14" s="401">
        <f>C14+D14+E14-I14</f>
        <v>605225.19</v>
      </c>
    </row>
    <row r="15" spans="1:13" ht="15" customHeight="1">
      <c r="A15" s="341" t="s">
        <v>325</v>
      </c>
      <c r="B15" s="342" t="s">
        <v>117</v>
      </c>
      <c r="C15" s="340"/>
      <c r="D15" s="401">
        <v>1600</v>
      </c>
      <c r="E15" s="340"/>
      <c r="F15" s="340"/>
      <c r="G15" s="340"/>
      <c r="H15" s="340"/>
      <c r="I15" s="401">
        <v>1600</v>
      </c>
      <c r="J15" s="340"/>
      <c r="K15" s="340"/>
      <c r="L15" s="340"/>
      <c r="M15" s="401">
        <f>C15+D15-I15</f>
        <v>0</v>
      </c>
    </row>
    <row r="16" spans="1:13" ht="89.25" customHeight="1">
      <c r="A16" s="338" t="s">
        <v>449</v>
      </c>
      <c r="B16" s="352" t="s">
        <v>126</v>
      </c>
      <c r="C16" s="340">
        <f>C17+C18</f>
        <v>1285273.28</v>
      </c>
      <c r="D16" s="340">
        <f>D17+D18</f>
        <v>137934.46</v>
      </c>
      <c r="E16" s="401">
        <f>E17+E18</f>
        <v>0</v>
      </c>
      <c r="F16" s="340"/>
      <c r="G16" s="340"/>
      <c r="H16" s="340"/>
      <c r="I16" s="340">
        <f>I17+I18</f>
        <v>188838.96000000002</v>
      </c>
      <c r="J16" s="340"/>
      <c r="K16" s="340"/>
      <c r="L16" s="340"/>
      <c r="M16" s="340">
        <f>C16+D16+E16-I16</f>
        <v>1234368.78</v>
      </c>
    </row>
    <row r="17" spans="1:13" ht="15" customHeight="1">
      <c r="A17" s="341" t="s">
        <v>148</v>
      </c>
      <c r="B17" s="342" t="s">
        <v>116</v>
      </c>
      <c r="C17" s="340">
        <v>1285273.28</v>
      </c>
      <c r="D17" s="340"/>
      <c r="E17" s="401">
        <v>5362.17</v>
      </c>
      <c r="F17" s="340"/>
      <c r="G17" s="340"/>
      <c r="H17" s="340"/>
      <c r="I17" s="340">
        <v>56266.67</v>
      </c>
      <c r="J17" s="340"/>
      <c r="K17" s="340"/>
      <c r="L17" s="340"/>
      <c r="M17" s="401">
        <f>C17+D17+E17-I17</f>
        <v>1234368.78</v>
      </c>
    </row>
    <row r="18" spans="1:13" ht="15" customHeight="1">
      <c r="A18" s="341" t="s">
        <v>149</v>
      </c>
      <c r="B18" s="342" t="s">
        <v>117</v>
      </c>
      <c r="C18" s="340"/>
      <c r="D18" s="340">
        <v>137934.46</v>
      </c>
      <c r="E18" s="401">
        <v>-5362.17</v>
      </c>
      <c r="F18" s="340"/>
      <c r="G18" s="340"/>
      <c r="H18" s="340"/>
      <c r="I18" s="340">
        <v>132572.29</v>
      </c>
      <c r="J18" s="340"/>
      <c r="K18" s="340"/>
      <c r="L18" s="340"/>
      <c r="M18" s="401">
        <f>D18+E18-I18</f>
        <v>0</v>
      </c>
    </row>
    <row r="19" spans="1:13" ht="114.75" customHeight="1">
      <c r="A19" s="338" t="s">
        <v>451</v>
      </c>
      <c r="B19" s="352" t="s">
        <v>127</v>
      </c>
      <c r="C19" s="340">
        <f>C20+C21</f>
        <v>254335.69</v>
      </c>
      <c r="D19" s="340">
        <f>D21+D20</f>
        <v>2834.16</v>
      </c>
      <c r="E19" s="340"/>
      <c r="F19" s="340"/>
      <c r="G19" s="340"/>
      <c r="H19" s="340"/>
      <c r="I19" s="340">
        <f>I20+I21</f>
        <v>10403.96</v>
      </c>
      <c r="J19" s="340"/>
      <c r="K19" s="340"/>
      <c r="L19" s="340"/>
      <c r="M19" s="340">
        <f>C19+D19-I19</f>
        <v>246765.89</v>
      </c>
    </row>
    <row r="20" spans="1:13" ht="15" customHeight="1">
      <c r="A20" s="341" t="s">
        <v>328</v>
      </c>
      <c r="B20" s="342" t="s">
        <v>116</v>
      </c>
      <c r="C20" s="340">
        <v>254335.69</v>
      </c>
      <c r="D20" s="340"/>
      <c r="E20" s="340"/>
      <c r="F20" s="340"/>
      <c r="G20" s="340"/>
      <c r="H20" s="340"/>
      <c r="I20" s="340">
        <v>9465.96</v>
      </c>
      <c r="J20" s="340"/>
      <c r="K20" s="340"/>
      <c r="L20" s="340"/>
      <c r="M20" s="340">
        <f>C20-I20</f>
        <v>244869.73</v>
      </c>
    </row>
    <row r="21" spans="1:13" ht="15" customHeight="1">
      <c r="A21" s="341" t="s">
        <v>150</v>
      </c>
      <c r="B21" s="342" t="s">
        <v>117</v>
      </c>
      <c r="C21" s="340"/>
      <c r="D21" s="340">
        <v>2834.16</v>
      </c>
      <c r="E21" s="340"/>
      <c r="F21" s="340"/>
      <c r="G21" s="340"/>
      <c r="H21" s="340"/>
      <c r="I21" s="401">
        <v>938</v>
      </c>
      <c r="J21" s="340"/>
      <c r="K21" s="340"/>
      <c r="L21" s="340"/>
      <c r="M21" s="340">
        <f>C21+D21-I21</f>
        <v>1896.1599999999999</v>
      </c>
    </row>
    <row r="22" spans="1:13" ht="15" customHeight="1">
      <c r="A22" s="338" t="s">
        <v>452</v>
      </c>
      <c r="B22" s="352" t="s">
        <v>118</v>
      </c>
      <c r="C22" s="401">
        <f>C23+C24</f>
        <v>104753.51</v>
      </c>
      <c r="D22" s="401">
        <f>D23+D24</f>
        <v>928.9300000000001</v>
      </c>
      <c r="E22" s="401">
        <f>E23+E24</f>
        <v>0</v>
      </c>
      <c r="F22" s="340"/>
      <c r="G22" s="340"/>
      <c r="H22" s="340"/>
      <c r="I22" s="401">
        <f>I23+I24</f>
        <v>4095.9</v>
      </c>
      <c r="J22" s="340"/>
      <c r="K22" s="340"/>
      <c r="L22" s="340"/>
      <c r="M22" s="401">
        <f>C22+D22+E22-I22</f>
        <v>101586.54</v>
      </c>
    </row>
    <row r="23" spans="1:13" ht="15" customHeight="1">
      <c r="A23" s="341" t="s">
        <v>330</v>
      </c>
      <c r="B23" s="342" t="s">
        <v>116</v>
      </c>
      <c r="C23" s="401">
        <v>104753.51</v>
      </c>
      <c r="D23" s="340">
        <v>428.93</v>
      </c>
      <c r="E23" s="340">
        <v>-2.32</v>
      </c>
      <c r="F23" s="340"/>
      <c r="G23" s="340"/>
      <c r="H23" s="340"/>
      <c r="I23" s="340">
        <v>3839.52</v>
      </c>
      <c r="J23" s="340"/>
      <c r="K23" s="340"/>
      <c r="L23" s="340"/>
      <c r="M23" s="401">
        <f>C23+D23+E23-I23</f>
        <v>101340.59999999998</v>
      </c>
    </row>
    <row r="24" spans="1:13" ht="15" customHeight="1">
      <c r="A24" s="341" t="s">
        <v>331</v>
      </c>
      <c r="B24" s="342" t="s">
        <v>117</v>
      </c>
      <c r="C24" s="340"/>
      <c r="D24" s="340">
        <v>500</v>
      </c>
      <c r="E24" s="340">
        <v>2.32</v>
      </c>
      <c r="F24" s="340"/>
      <c r="G24" s="340"/>
      <c r="H24" s="340"/>
      <c r="I24" s="340">
        <v>256.38</v>
      </c>
      <c r="J24" s="340"/>
      <c r="K24" s="340"/>
      <c r="L24" s="340"/>
      <c r="M24" s="401">
        <f>C24+D24+E24-I24</f>
        <v>245.94</v>
      </c>
    </row>
    <row r="25" spans="1:13" ht="15" customHeight="1">
      <c r="A25" s="338" t="s">
        <v>453</v>
      </c>
      <c r="B25" s="352" t="s">
        <v>119</v>
      </c>
      <c r="C25" s="401">
        <f>C13+C16+C19+C22</f>
        <v>2273266.4299999997</v>
      </c>
      <c r="D25" s="401">
        <f>D13+D16+D19+D22</f>
        <v>143297.55</v>
      </c>
      <c r="E25" s="401">
        <f>E13+E16+E19+E22</f>
        <v>0</v>
      </c>
      <c r="F25" s="401"/>
      <c r="G25" s="401"/>
      <c r="H25" s="401"/>
      <c r="I25" s="401">
        <f>I13+I16+I19+I22</f>
        <v>228617.58000000002</v>
      </c>
      <c r="J25" s="340"/>
      <c r="K25" s="340"/>
      <c r="L25" s="340"/>
      <c r="M25" s="401">
        <f>C25+D25+E25-I25</f>
        <v>2187946.3999999994</v>
      </c>
    </row>
    <row r="26" spans="1:13" s="343" customFormat="1" ht="15">
      <c r="A26" s="657" t="s">
        <v>128</v>
      </c>
      <c r="B26" s="658"/>
      <c r="C26" s="658"/>
      <c r="D26" s="658"/>
      <c r="E26" s="658"/>
      <c r="F26" s="658"/>
      <c r="G26" s="658"/>
      <c r="H26" s="658"/>
      <c r="I26" s="658"/>
      <c r="J26" s="658"/>
      <c r="K26" s="658"/>
      <c r="L26" s="658"/>
      <c r="M26" s="658"/>
    </row>
    <row r="27" ht="15">
      <c r="D27" s="337" t="s">
        <v>129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B1">
      <selection activeCell="G17" sqref="G17"/>
    </sheetView>
  </sheetViews>
  <sheetFormatPr defaultColWidth="9.140625" defaultRowHeight="12.75"/>
  <cols>
    <col min="1" max="1" width="4.421875" style="337" customWidth="1"/>
    <col min="2" max="2" width="56.421875" style="337" customWidth="1"/>
    <col min="3" max="4" width="13.28125" style="337" customWidth="1"/>
    <col min="5" max="5" width="12.28125" style="337" customWidth="1"/>
    <col min="6" max="6" width="13.57421875" style="337" customWidth="1"/>
    <col min="7" max="7" width="13.28125" style="337" customWidth="1"/>
    <col min="8" max="8" width="12.28125" style="337" customWidth="1"/>
    <col min="9" max="16384" width="9.140625" style="337" customWidth="1"/>
  </cols>
  <sheetData>
    <row r="1" ht="15">
      <c r="F1" s="346"/>
    </row>
    <row r="2" ht="15">
      <c r="F2" s="337" t="s">
        <v>108</v>
      </c>
    </row>
    <row r="3" ht="15">
      <c r="F3" s="337" t="s">
        <v>464</v>
      </c>
    </row>
    <row r="4" ht="8.25" customHeight="1"/>
    <row r="5" spans="1:8" ht="15">
      <c r="A5" s="660" t="s">
        <v>130</v>
      </c>
      <c r="B5" s="660"/>
      <c r="C5" s="660"/>
      <c r="D5" s="660"/>
      <c r="E5" s="660"/>
      <c r="F5" s="660"/>
      <c r="G5" s="660"/>
      <c r="H5" s="660"/>
    </row>
    <row r="6" spans="1:8" ht="15">
      <c r="A6" s="660" t="s">
        <v>131</v>
      </c>
      <c r="B6" s="660"/>
      <c r="C6" s="660"/>
      <c r="D6" s="660"/>
      <c r="E6" s="660"/>
      <c r="F6" s="660"/>
      <c r="G6" s="660"/>
      <c r="H6" s="660"/>
    </row>
    <row r="7" ht="5.25" customHeight="1"/>
    <row r="8" spans="1:8" ht="15">
      <c r="A8" s="660" t="s">
        <v>132</v>
      </c>
      <c r="B8" s="660"/>
      <c r="C8" s="660"/>
      <c r="D8" s="660"/>
      <c r="E8" s="660"/>
      <c r="F8" s="660"/>
      <c r="G8" s="660"/>
      <c r="H8" s="660"/>
    </row>
    <row r="9" ht="5.25" customHeight="1"/>
    <row r="10" spans="1:8" ht="15" customHeight="1">
      <c r="A10" s="659" t="s">
        <v>446</v>
      </c>
      <c r="B10" s="659" t="s">
        <v>133</v>
      </c>
      <c r="C10" s="659" t="s">
        <v>134</v>
      </c>
      <c r="D10" s="659"/>
      <c r="E10" s="659"/>
      <c r="F10" s="659" t="s">
        <v>322</v>
      </c>
      <c r="G10" s="659"/>
      <c r="H10" s="659"/>
    </row>
    <row r="11" spans="1:8" ht="79.5" customHeight="1">
      <c r="A11" s="659"/>
      <c r="B11" s="659"/>
      <c r="C11" s="338" t="s">
        <v>135</v>
      </c>
      <c r="D11" s="338" t="s">
        <v>136</v>
      </c>
      <c r="E11" s="338" t="s">
        <v>239</v>
      </c>
      <c r="F11" s="338" t="s">
        <v>137</v>
      </c>
      <c r="G11" s="338" t="s">
        <v>138</v>
      </c>
      <c r="H11" s="338" t="s">
        <v>239</v>
      </c>
    </row>
    <row r="12" spans="1:8" ht="15">
      <c r="A12" s="341">
        <v>1</v>
      </c>
      <c r="B12" s="341">
        <v>2</v>
      </c>
      <c r="C12" s="341">
        <v>3</v>
      </c>
      <c r="D12" s="341">
        <v>4</v>
      </c>
      <c r="E12" s="341" t="s">
        <v>353</v>
      </c>
      <c r="F12" s="341">
        <v>6</v>
      </c>
      <c r="G12" s="341">
        <v>7</v>
      </c>
      <c r="H12" s="341" t="s">
        <v>139</v>
      </c>
    </row>
    <row r="13" spans="1:8" ht="45">
      <c r="A13" s="341" t="s">
        <v>447</v>
      </c>
      <c r="B13" s="342" t="s">
        <v>140</v>
      </c>
      <c r="C13" s="338"/>
      <c r="D13" s="338">
        <v>628903.95</v>
      </c>
      <c r="E13" s="338">
        <f>D13</f>
        <v>628903.95</v>
      </c>
      <c r="F13" s="338"/>
      <c r="G13" s="338">
        <v>605225.19</v>
      </c>
      <c r="H13" s="338">
        <f>G13</f>
        <v>605225.19</v>
      </c>
    </row>
    <row r="14" spans="1:8" ht="54.75" customHeight="1">
      <c r="A14" s="341" t="s">
        <v>449</v>
      </c>
      <c r="B14" s="342" t="s">
        <v>141</v>
      </c>
      <c r="C14" s="338"/>
      <c r="D14" s="338">
        <v>1285273.28</v>
      </c>
      <c r="E14" s="338">
        <f>D14</f>
        <v>1285273.28</v>
      </c>
      <c r="F14" s="338"/>
      <c r="G14" s="338">
        <v>1234368.78</v>
      </c>
      <c r="H14" s="338">
        <f>G14</f>
        <v>1234368.78</v>
      </c>
    </row>
    <row r="15" spans="1:8" ht="60" customHeight="1">
      <c r="A15" s="341" t="s">
        <v>451</v>
      </c>
      <c r="B15" s="342" t="s">
        <v>142</v>
      </c>
      <c r="C15" s="338"/>
      <c r="D15" s="338">
        <v>254335.69</v>
      </c>
      <c r="E15" s="338">
        <f>D15</f>
        <v>254335.69</v>
      </c>
      <c r="F15" s="338"/>
      <c r="G15" s="338">
        <v>246765.89</v>
      </c>
      <c r="H15" s="338">
        <f>G15</f>
        <v>246765.89</v>
      </c>
    </row>
    <row r="16" spans="1:8" ht="15" customHeight="1">
      <c r="A16" s="341" t="s">
        <v>452</v>
      </c>
      <c r="B16" s="342" t="s">
        <v>525</v>
      </c>
      <c r="C16" s="338"/>
      <c r="D16" s="338">
        <v>104753.51</v>
      </c>
      <c r="E16" s="338">
        <f>D16</f>
        <v>104753.51</v>
      </c>
      <c r="F16" s="338"/>
      <c r="G16" s="338">
        <v>101586.54</v>
      </c>
      <c r="H16" s="338">
        <f>G16</f>
        <v>101586.54</v>
      </c>
    </row>
    <row r="17" spans="1:8" ht="15" customHeight="1">
      <c r="A17" s="341" t="s">
        <v>453</v>
      </c>
      <c r="B17" s="342" t="s">
        <v>239</v>
      </c>
      <c r="C17" s="338"/>
      <c r="D17" s="410">
        <f>D13+D14+D15+D16</f>
        <v>2273266.4299999997</v>
      </c>
      <c r="E17" s="410">
        <f>E13+E14+E15+E16</f>
        <v>2273266.4299999997</v>
      </c>
      <c r="F17" s="410"/>
      <c r="G17" s="410">
        <f>G13+G14+G15+G16</f>
        <v>2187946.4</v>
      </c>
      <c r="H17" s="410">
        <f>H13+H14+H15+H16</f>
        <v>2187946.4</v>
      </c>
    </row>
    <row r="18" ht="6.75" customHeight="1"/>
    <row r="19" spans="3:5" ht="11.25" customHeight="1">
      <c r="C19" s="344"/>
      <c r="D19" s="344"/>
      <c r="E19" s="344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view="pageBreakPreview" zoomScaleSheetLayoutView="100" zoomScalePageLayoutView="0" workbookViewId="0" topLeftCell="A17">
      <selection activeCell="L30" sqref="L30"/>
    </sheetView>
  </sheetViews>
  <sheetFormatPr defaultColWidth="9.140625" defaultRowHeight="12.75"/>
  <cols>
    <col min="1" max="1" width="5.57421875" style="0" customWidth="1"/>
    <col min="2" max="2" width="1.1484375" style="0" customWidth="1"/>
    <col min="3" max="3" width="0.9921875" style="0" customWidth="1"/>
    <col min="4" max="4" width="42.57421875" style="0" customWidth="1"/>
    <col min="5" max="5" width="8.7109375" style="0" bestFit="1" customWidth="1"/>
    <col min="6" max="6" width="6.7109375" style="0" bestFit="1" customWidth="1"/>
    <col min="7" max="7" width="11.57421875" style="0" customWidth="1"/>
    <col min="8" max="8" width="10.28125" style="0" customWidth="1"/>
    <col min="9" max="9" width="8.140625" style="0" bestFit="1" customWidth="1"/>
    <col min="10" max="10" width="11.140625" style="0" customWidth="1"/>
    <col min="11" max="11" width="8.57421875" style="0" bestFit="1" customWidth="1"/>
    <col min="12" max="12" width="15.28125" style="0" customWidth="1"/>
    <col min="13" max="13" width="8.57421875" style="0" bestFit="1" customWidth="1"/>
    <col min="14" max="14" width="15.140625" style="0" bestFit="1" customWidth="1"/>
    <col min="15" max="15" width="6.57421875" style="0" bestFit="1" customWidth="1"/>
  </cols>
  <sheetData>
    <row r="1" spans="1:16" ht="4.5" customHeight="1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4"/>
      <c r="N1" s="354"/>
      <c r="O1" s="354"/>
      <c r="P1" s="355"/>
    </row>
    <row r="2" spans="1:16" ht="11.25" customHeight="1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116"/>
      <c r="N2" s="356" t="s">
        <v>151</v>
      </c>
      <c r="O2" s="356"/>
      <c r="P2" s="355"/>
    </row>
    <row r="3" spans="1:16" ht="12.75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N3" s="356" t="s">
        <v>152</v>
      </c>
      <c r="O3" s="356"/>
      <c r="P3" s="355"/>
    </row>
    <row r="4" spans="1:15" ht="6" customHeight="1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5" ht="12.75">
      <c r="A5" s="663" t="s">
        <v>153</v>
      </c>
      <c r="B5" s="663"/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</row>
    <row r="6" spans="1:15" ht="9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5" ht="12.75">
      <c r="A7" s="664" t="s">
        <v>670</v>
      </c>
      <c r="B7" s="664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664"/>
      <c r="O7" s="664"/>
    </row>
    <row r="8" spans="1:15" ht="12.75">
      <c r="A8" s="357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</row>
    <row r="9" spans="1:15" ht="12.75">
      <c r="A9" s="666" t="s">
        <v>154</v>
      </c>
      <c r="B9" s="667" t="s">
        <v>155</v>
      </c>
      <c r="C9" s="668"/>
      <c r="D9" s="669"/>
      <c r="E9" s="665" t="s">
        <v>156</v>
      </c>
      <c r="F9" s="665"/>
      <c r="G9" s="665"/>
      <c r="H9" s="665"/>
      <c r="I9" s="665"/>
      <c r="J9" s="665"/>
      <c r="K9" s="665"/>
      <c r="L9" s="665"/>
      <c r="M9" s="665"/>
      <c r="N9" s="665"/>
      <c r="O9" s="561" t="s">
        <v>157</v>
      </c>
    </row>
    <row r="10" spans="1:15" ht="51.75" customHeight="1">
      <c r="A10" s="666"/>
      <c r="B10" s="670"/>
      <c r="C10" s="671"/>
      <c r="D10" s="672"/>
      <c r="E10" s="358" t="s">
        <v>158</v>
      </c>
      <c r="F10" s="262" t="s">
        <v>159</v>
      </c>
      <c r="G10" s="104" t="s">
        <v>160</v>
      </c>
      <c r="H10" s="262" t="s">
        <v>161</v>
      </c>
      <c r="I10" s="104" t="s">
        <v>162</v>
      </c>
      <c r="J10" s="104" t="s">
        <v>163</v>
      </c>
      <c r="K10" s="104" t="s">
        <v>164</v>
      </c>
      <c r="L10" s="104" t="s">
        <v>165</v>
      </c>
      <c r="M10" s="262" t="s">
        <v>166</v>
      </c>
      <c r="N10" s="104" t="s">
        <v>167</v>
      </c>
      <c r="O10" s="561"/>
    </row>
    <row r="11" spans="1:15" ht="12.75">
      <c r="A11" s="335">
        <v>1</v>
      </c>
      <c r="B11" s="673">
        <v>2</v>
      </c>
      <c r="C11" s="673"/>
      <c r="D11" s="674"/>
      <c r="E11" s="335">
        <v>3</v>
      </c>
      <c r="F11" s="335">
        <v>4</v>
      </c>
      <c r="G11" s="335">
        <v>5</v>
      </c>
      <c r="H11" s="335">
        <v>6</v>
      </c>
      <c r="I11" s="335">
        <v>7</v>
      </c>
      <c r="J11" s="335">
        <v>8</v>
      </c>
      <c r="K11" s="335">
        <v>9</v>
      </c>
      <c r="L11" s="335">
        <v>10</v>
      </c>
      <c r="M11" s="335">
        <v>11</v>
      </c>
      <c r="N11" s="335">
        <v>12</v>
      </c>
      <c r="O11" s="335">
        <v>13</v>
      </c>
    </row>
    <row r="12" spans="1:15" ht="12.75">
      <c r="A12" s="359" t="s">
        <v>447</v>
      </c>
      <c r="B12" s="360" t="s">
        <v>620</v>
      </c>
      <c r="C12" s="361"/>
      <c r="D12" s="361"/>
      <c r="E12" s="336"/>
      <c r="F12" s="336"/>
      <c r="G12" s="336"/>
      <c r="H12" s="336"/>
      <c r="I12" s="336"/>
      <c r="J12" s="336"/>
      <c r="K12" s="336"/>
      <c r="L12" s="413">
        <f>L13+L14+L15+L16+L17+L18+L21+L25</f>
        <v>235228.26</v>
      </c>
      <c r="M12" s="336"/>
      <c r="N12" s="336"/>
      <c r="O12" s="336"/>
    </row>
    <row r="13" spans="1:15" ht="14.25" customHeight="1">
      <c r="A13" s="143" t="s">
        <v>324</v>
      </c>
      <c r="B13" s="276"/>
      <c r="C13" s="362" t="s">
        <v>294</v>
      </c>
      <c r="D13" s="363"/>
      <c r="E13" s="336"/>
      <c r="F13" s="336"/>
      <c r="G13" s="336"/>
      <c r="H13" s="336"/>
      <c r="I13" s="336"/>
      <c r="J13" s="336"/>
      <c r="K13" s="336"/>
      <c r="L13" s="336">
        <v>111742.93</v>
      </c>
      <c r="M13" s="336"/>
      <c r="N13" s="336"/>
      <c r="O13" s="336"/>
    </row>
    <row r="14" spans="1:15" ht="12.75">
      <c r="A14" s="364" t="s">
        <v>325</v>
      </c>
      <c r="B14" s="365"/>
      <c r="C14" s="366" t="s">
        <v>202</v>
      </c>
      <c r="D14" s="367"/>
      <c r="E14" s="336"/>
      <c r="F14" s="336"/>
      <c r="G14" s="336"/>
      <c r="H14" s="336"/>
      <c r="I14" s="336"/>
      <c r="J14" s="336"/>
      <c r="K14" s="336"/>
      <c r="L14" s="336">
        <v>88205.39</v>
      </c>
      <c r="M14" s="336"/>
      <c r="N14" s="336"/>
      <c r="O14" s="336"/>
    </row>
    <row r="15" spans="1:15" ht="12.75">
      <c r="A15" s="368" t="s">
        <v>288</v>
      </c>
      <c r="B15" s="369"/>
      <c r="C15" s="370" t="s">
        <v>295</v>
      </c>
      <c r="D15" s="363"/>
      <c r="E15" s="336"/>
      <c r="F15" s="336"/>
      <c r="G15" s="336"/>
      <c r="H15" s="336"/>
      <c r="I15" s="336"/>
      <c r="J15" s="336"/>
      <c r="K15" s="336"/>
      <c r="L15" s="413">
        <v>7499.62</v>
      </c>
      <c r="M15" s="336"/>
      <c r="N15" s="336"/>
      <c r="O15" s="336"/>
    </row>
    <row r="16" spans="1:15" ht="12.75">
      <c r="A16" s="371" t="s">
        <v>401</v>
      </c>
      <c r="B16" s="369"/>
      <c r="C16" s="370" t="s">
        <v>206</v>
      </c>
      <c r="D16" s="372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</row>
    <row r="17" spans="1:15" ht="12.75">
      <c r="A17" s="371" t="s">
        <v>402</v>
      </c>
      <c r="B17" s="369"/>
      <c r="C17" s="370" t="s">
        <v>208</v>
      </c>
      <c r="D17" s="372"/>
      <c r="E17" s="336"/>
      <c r="F17" s="336"/>
      <c r="G17" s="336"/>
      <c r="H17" s="336"/>
      <c r="I17" s="336"/>
      <c r="J17" s="336"/>
      <c r="K17" s="336"/>
      <c r="L17" s="413">
        <v>2308.01</v>
      </c>
      <c r="M17" s="336"/>
      <c r="N17" s="336"/>
      <c r="O17" s="336"/>
    </row>
    <row r="18" spans="1:15" ht="12.75">
      <c r="A18" s="371" t="s">
        <v>403</v>
      </c>
      <c r="B18" s="369"/>
      <c r="C18" s="370" t="s">
        <v>211</v>
      </c>
      <c r="D18" s="372"/>
      <c r="E18" s="336"/>
      <c r="F18" s="336"/>
      <c r="G18" s="336"/>
      <c r="H18" s="336"/>
      <c r="I18" s="336"/>
      <c r="J18" s="336"/>
      <c r="K18" s="336"/>
      <c r="L18" s="413">
        <v>325</v>
      </c>
      <c r="M18" s="336"/>
      <c r="N18" s="336"/>
      <c r="O18" s="336"/>
    </row>
    <row r="19" spans="1:15" ht="12.75">
      <c r="A19" s="371" t="s">
        <v>404</v>
      </c>
      <c r="B19" s="369"/>
      <c r="C19" s="370" t="s">
        <v>168</v>
      </c>
      <c r="D19" s="372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</row>
    <row r="20" spans="1:15" ht="12.75">
      <c r="A20" s="371" t="s">
        <v>405</v>
      </c>
      <c r="B20" s="369"/>
      <c r="C20" s="370" t="s">
        <v>169</v>
      </c>
      <c r="D20" s="373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</row>
    <row r="21" spans="1:15" ht="12.75">
      <c r="A21" s="374" t="s">
        <v>170</v>
      </c>
      <c r="B21" s="369"/>
      <c r="C21" s="679" t="s">
        <v>355</v>
      </c>
      <c r="D21" s="680"/>
      <c r="E21" s="336"/>
      <c r="F21" s="336"/>
      <c r="G21" s="336"/>
      <c r="H21" s="336"/>
      <c r="I21" s="336"/>
      <c r="J21" s="336"/>
      <c r="K21" s="336"/>
      <c r="L21" s="336">
        <v>6563.05</v>
      </c>
      <c r="M21" s="336"/>
      <c r="N21" s="336"/>
      <c r="O21" s="336"/>
    </row>
    <row r="22" spans="1:15" ht="12.75">
      <c r="A22" s="364" t="s">
        <v>171</v>
      </c>
      <c r="B22" s="369"/>
      <c r="C22" s="370" t="s">
        <v>259</v>
      </c>
      <c r="D22" s="375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</row>
    <row r="23" spans="1:15" ht="12.75">
      <c r="A23" s="371" t="s">
        <v>172</v>
      </c>
      <c r="B23" s="369"/>
      <c r="C23" s="370" t="s">
        <v>303</v>
      </c>
      <c r="D23" s="375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</row>
    <row r="24" spans="1:15" ht="12.75">
      <c r="A24" s="371" t="s">
        <v>173</v>
      </c>
      <c r="B24" s="369"/>
      <c r="C24" s="370" t="s">
        <v>174</v>
      </c>
      <c r="D24" s="375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</row>
    <row r="25" spans="1:15" ht="12.75">
      <c r="A25" s="371" t="s">
        <v>175</v>
      </c>
      <c r="B25" s="369"/>
      <c r="C25" s="370" t="s">
        <v>176</v>
      </c>
      <c r="D25" s="375"/>
      <c r="E25" s="336"/>
      <c r="F25" s="336"/>
      <c r="G25" s="336"/>
      <c r="H25" s="336"/>
      <c r="I25" s="336"/>
      <c r="J25" s="336"/>
      <c r="K25" s="336"/>
      <c r="L25" s="336">
        <v>18584.26</v>
      </c>
      <c r="M25" s="336"/>
      <c r="N25" s="336"/>
      <c r="O25" s="336"/>
    </row>
    <row r="26" spans="1:15" ht="12.75">
      <c r="A26" s="371" t="s">
        <v>177</v>
      </c>
      <c r="B26" s="369"/>
      <c r="C26" s="370" t="s">
        <v>230</v>
      </c>
      <c r="D26" s="375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</row>
    <row r="27" spans="1:15" ht="28.5" customHeight="1">
      <c r="A27" s="376" t="s">
        <v>449</v>
      </c>
      <c r="B27" s="676" t="s">
        <v>631</v>
      </c>
      <c r="C27" s="677"/>
      <c r="D27" s="678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</row>
    <row r="28" spans="1:15" ht="12.75">
      <c r="A28" s="359" t="s">
        <v>451</v>
      </c>
      <c r="B28" s="681" t="s">
        <v>243</v>
      </c>
      <c r="C28" s="682"/>
      <c r="D28" s="683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</row>
    <row r="29" spans="1:15" ht="12.75">
      <c r="A29" s="377" t="s">
        <v>328</v>
      </c>
      <c r="B29" s="378"/>
      <c r="C29" s="379" t="s">
        <v>178</v>
      </c>
      <c r="D29" s="301"/>
      <c r="E29" s="336"/>
      <c r="F29" s="336"/>
      <c r="G29" s="336"/>
      <c r="H29" s="336"/>
      <c r="I29" s="336"/>
      <c r="J29" s="336"/>
      <c r="K29" s="336"/>
      <c r="L29" s="413">
        <f>L30+L31+L32+L33+L34+L36+L39</f>
        <v>-145524.67</v>
      </c>
      <c r="M29" s="336"/>
      <c r="N29" s="336"/>
      <c r="O29" s="336"/>
    </row>
    <row r="30" spans="1:15" ht="12.75">
      <c r="A30" s="380" t="s">
        <v>179</v>
      </c>
      <c r="B30" s="276"/>
      <c r="C30" s="277"/>
      <c r="D30" s="381" t="s">
        <v>294</v>
      </c>
      <c r="E30" s="336"/>
      <c r="F30" s="336"/>
      <c r="G30" s="336"/>
      <c r="H30" s="336"/>
      <c r="I30" s="336"/>
      <c r="J30" s="336"/>
      <c r="K30" s="336"/>
      <c r="L30" s="336">
        <v>-109889.75</v>
      </c>
      <c r="M30" s="336"/>
      <c r="N30" s="336"/>
      <c r="O30" s="336"/>
    </row>
    <row r="31" spans="1:15" ht="12.75">
      <c r="A31" s="382" t="s">
        <v>180</v>
      </c>
      <c r="B31" s="369"/>
      <c r="C31" s="383"/>
      <c r="D31" s="381" t="s">
        <v>295</v>
      </c>
      <c r="E31" s="336"/>
      <c r="F31" s="336"/>
      <c r="G31" s="336"/>
      <c r="H31" s="336"/>
      <c r="I31" s="336"/>
      <c r="J31" s="336"/>
      <c r="K31" s="336"/>
      <c r="L31" s="413">
        <v>-7853.3</v>
      </c>
      <c r="M31" s="336"/>
      <c r="N31" s="336"/>
      <c r="O31" s="336"/>
    </row>
    <row r="32" spans="1:15" ht="12.75">
      <c r="A32" s="382" t="s">
        <v>181</v>
      </c>
      <c r="B32" s="369"/>
      <c r="C32" s="383"/>
      <c r="D32" s="381" t="s">
        <v>296</v>
      </c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</row>
    <row r="33" spans="1:15" ht="12.75">
      <c r="A33" s="382" t="s">
        <v>182</v>
      </c>
      <c r="B33" s="369"/>
      <c r="C33" s="383"/>
      <c r="D33" s="381" t="s">
        <v>297</v>
      </c>
      <c r="E33" s="336"/>
      <c r="F33" s="336"/>
      <c r="G33" s="336"/>
      <c r="H33" s="336"/>
      <c r="I33" s="336"/>
      <c r="J33" s="336"/>
      <c r="K33" s="336"/>
      <c r="L33" s="336">
        <v>-2341.59</v>
      </c>
      <c r="M33" s="336"/>
      <c r="N33" s="336"/>
      <c r="O33" s="336"/>
    </row>
    <row r="34" spans="1:15" ht="12.75">
      <c r="A34" s="382" t="s">
        <v>183</v>
      </c>
      <c r="B34" s="369"/>
      <c r="C34" s="383"/>
      <c r="D34" s="381" t="s">
        <v>298</v>
      </c>
      <c r="E34" s="336"/>
      <c r="F34" s="336"/>
      <c r="G34" s="336"/>
      <c r="H34" s="336"/>
      <c r="I34" s="336"/>
      <c r="J34" s="336"/>
      <c r="K34" s="336"/>
      <c r="L34" s="413">
        <v>-400</v>
      </c>
      <c r="M34" s="336"/>
      <c r="N34" s="336"/>
      <c r="O34" s="336"/>
    </row>
    <row r="35" spans="1:15" ht="12.75">
      <c r="A35" s="382" t="s">
        <v>184</v>
      </c>
      <c r="B35" s="369"/>
      <c r="C35" s="383"/>
      <c r="D35" s="381" t="s">
        <v>168</v>
      </c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</row>
    <row r="36" spans="1:15" ht="12.75">
      <c r="A36" s="382" t="s">
        <v>185</v>
      </c>
      <c r="B36" s="369"/>
      <c r="C36" s="383"/>
      <c r="D36" s="381" t="s">
        <v>300</v>
      </c>
      <c r="E36" s="336"/>
      <c r="F36" s="336"/>
      <c r="G36" s="336"/>
      <c r="H36" s="336"/>
      <c r="I36" s="336"/>
      <c r="J36" s="336"/>
      <c r="K36" s="336"/>
      <c r="L36" s="336">
        <v>-6097.33</v>
      </c>
      <c r="M36" s="336"/>
      <c r="N36" s="336"/>
      <c r="O36" s="336"/>
    </row>
    <row r="37" spans="1:15" ht="12.75">
      <c r="A37" s="382" t="s">
        <v>186</v>
      </c>
      <c r="B37" s="369"/>
      <c r="C37" s="383"/>
      <c r="D37" s="381" t="s">
        <v>259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</row>
    <row r="38" spans="1:15" ht="12.75">
      <c r="A38" s="382" t="s">
        <v>187</v>
      </c>
      <c r="B38" s="369"/>
      <c r="C38" s="383"/>
      <c r="D38" s="381" t="s">
        <v>303</v>
      </c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</row>
    <row r="39" spans="1:15" ht="12.75">
      <c r="A39" s="384" t="s">
        <v>188</v>
      </c>
      <c r="B39" s="369"/>
      <c r="C39" s="383"/>
      <c r="D39" s="381" t="s">
        <v>260</v>
      </c>
      <c r="E39" s="336"/>
      <c r="F39" s="336"/>
      <c r="G39" s="336"/>
      <c r="H39" s="336"/>
      <c r="I39" s="336"/>
      <c r="J39" s="336"/>
      <c r="K39" s="336"/>
      <c r="L39" s="336">
        <v>-18942.7</v>
      </c>
      <c r="M39" s="336"/>
      <c r="N39" s="336"/>
      <c r="O39" s="336"/>
    </row>
    <row r="40" spans="1:15" ht="12.75">
      <c r="A40" s="364" t="s">
        <v>189</v>
      </c>
      <c r="B40" s="369"/>
      <c r="C40" s="383"/>
      <c r="D40" s="381" t="s">
        <v>261</v>
      </c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</row>
    <row r="41" spans="1:15" ht="12.75">
      <c r="A41" s="364" t="s">
        <v>190</v>
      </c>
      <c r="B41" s="369"/>
      <c r="C41" s="383"/>
      <c r="D41" s="381" t="s">
        <v>262</v>
      </c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</row>
    <row r="42" spans="1:15" ht="12.75">
      <c r="A42" s="675" t="s">
        <v>334</v>
      </c>
      <c r="B42" s="675"/>
      <c r="C42" s="675"/>
      <c r="D42" s="675"/>
      <c r="E42" s="675"/>
      <c r="F42" s="675"/>
      <c r="G42" s="675"/>
      <c r="H42" s="675"/>
      <c r="I42" s="675"/>
      <c r="J42" s="675"/>
      <c r="K42" s="675"/>
      <c r="L42" s="675"/>
      <c r="M42" s="675"/>
      <c r="N42" s="675"/>
      <c r="O42" s="675"/>
    </row>
  </sheetData>
  <sheetProtection/>
  <mergeCells count="11">
    <mergeCell ref="B11:D11"/>
    <mergeCell ref="A42:O42"/>
    <mergeCell ref="B27:D27"/>
    <mergeCell ref="C21:D21"/>
    <mergeCell ref="B28:D28"/>
    <mergeCell ref="A5:O5"/>
    <mergeCell ref="A7:O7"/>
    <mergeCell ref="O9:O10"/>
    <mergeCell ref="E9:N9"/>
    <mergeCell ref="A9:A10"/>
    <mergeCell ref="B9:D10"/>
  </mergeCells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SheetLayoutView="100" zoomScalePageLayoutView="0" workbookViewId="0" topLeftCell="A45">
      <selection activeCell="G52" sqref="G52"/>
    </sheetView>
  </sheetViews>
  <sheetFormatPr defaultColWidth="9.140625" defaultRowHeight="12.75"/>
  <cols>
    <col min="1" max="1" width="8.00390625" style="147" customWidth="1"/>
    <col min="2" max="2" width="1.57421875" style="147" hidden="1" customWidth="1"/>
    <col min="3" max="3" width="30.140625" style="147" customWidth="1"/>
    <col min="4" max="4" width="18.28125" style="147" customWidth="1"/>
    <col min="5" max="5" width="0" style="147" hidden="1" customWidth="1"/>
    <col min="6" max="6" width="11.7109375" style="147" customWidth="1"/>
    <col min="7" max="7" width="13.8515625" style="147" customWidth="1"/>
    <col min="8" max="9" width="13.140625" style="147" customWidth="1"/>
    <col min="10" max="16384" width="9.140625" style="147" customWidth="1"/>
  </cols>
  <sheetData>
    <row r="1" spans="7:8" ht="12.75">
      <c r="G1" s="148"/>
      <c r="H1" s="148"/>
    </row>
    <row r="2" spans="4:9" ht="15.75">
      <c r="D2" s="166"/>
      <c r="G2" s="149" t="s">
        <v>606</v>
      </c>
      <c r="H2" s="150"/>
      <c r="I2" s="150"/>
    </row>
    <row r="3" spans="7:9" ht="15.75">
      <c r="G3" s="149" t="s">
        <v>450</v>
      </c>
      <c r="H3" s="150"/>
      <c r="I3" s="150"/>
    </row>
    <row r="5" spans="1:9" ht="15.75">
      <c r="A5" s="476" t="s">
        <v>340</v>
      </c>
      <c r="B5" s="475"/>
      <c r="C5" s="475"/>
      <c r="D5" s="475"/>
      <c r="E5" s="475"/>
      <c r="F5" s="475"/>
      <c r="G5" s="475"/>
      <c r="H5" s="475"/>
      <c r="I5" s="475"/>
    </row>
    <row r="6" spans="1:9" ht="15.75">
      <c r="A6" s="477" t="s">
        <v>607</v>
      </c>
      <c r="B6" s="475"/>
      <c r="C6" s="475"/>
      <c r="D6" s="475"/>
      <c r="E6" s="475"/>
      <c r="F6" s="475"/>
      <c r="G6" s="475"/>
      <c r="H6" s="475"/>
      <c r="I6" s="475"/>
    </row>
    <row r="7" spans="1:9" ht="15.75">
      <c r="A7" s="478" t="s">
        <v>657</v>
      </c>
      <c r="B7" s="475"/>
      <c r="C7" s="475"/>
      <c r="D7" s="475"/>
      <c r="E7" s="475"/>
      <c r="F7" s="475"/>
      <c r="G7" s="475"/>
      <c r="H7" s="475"/>
      <c r="I7" s="475"/>
    </row>
    <row r="8" spans="1:9" ht="15">
      <c r="A8" s="474" t="s">
        <v>478</v>
      </c>
      <c r="B8" s="471"/>
      <c r="C8" s="471"/>
      <c r="D8" s="471"/>
      <c r="E8" s="471"/>
      <c r="F8" s="471"/>
      <c r="G8" s="471"/>
      <c r="H8" s="471"/>
      <c r="I8" s="471"/>
    </row>
    <row r="9" spans="1:9" ht="15">
      <c r="A9" s="474" t="s">
        <v>663</v>
      </c>
      <c r="B9" s="471"/>
      <c r="C9" s="471"/>
      <c r="D9" s="471"/>
      <c r="E9" s="471"/>
      <c r="F9" s="471"/>
      <c r="G9" s="471"/>
      <c r="H9" s="471"/>
      <c r="I9" s="471"/>
    </row>
    <row r="10" spans="1:9" ht="15">
      <c r="A10" s="474" t="s">
        <v>191</v>
      </c>
      <c r="B10" s="471"/>
      <c r="C10" s="471"/>
      <c r="D10" s="471"/>
      <c r="E10" s="471"/>
      <c r="F10" s="471"/>
      <c r="G10" s="471"/>
      <c r="H10" s="471"/>
      <c r="I10" s="471"/>
    </row>
    <row r="11" spans="1:9" ht="15">
      <c r="A11" s="474" t="s">
        <v>192</v>
      </c>
      <c r="B11" s="475"/>
      <c r="C11" s="475"/>
      <c r="D11" s="475"/>
      <c r="E11" s="475"/>
      <c r="F11" s="475"/>
      <c r="G11" s="475"/>
      <c r="H11" s="475"/>
      <c r="I11" s="475"/>
    </row>
    <row r="12" spans="1:9" ht="15">
      <c r="A12" s="470"/>
      <c r="B12" s="471"/>
      <c r="C12" s="471"/>
      <c r="D12" s="471"/>
      <c r="E12" s="471"/>
      <c r="F12" s="471"/>
      <c r="G12" s="471"/>
      <c r="H12" s="471"/>
      <c r="I12" s="471"/>
    </row>
    <row r="13" spans="1:9" ht="15">
      <c r="A13" s="472" t="s">
        <v>608</v>
      </c>
      <c r="B13" s="473"/>
      <c r="C13" s="473"/>
      <c r="D13" s="473"/>
      <c r="E13" s="473"/>
      <c r="F13" s="473"/>
      <c r="G13" s="473"/>
      <c r="H13" s="473"/>
      <c r="I13" s="473"/>
    </row>
    <row r="14" spans="1:9" ht="15">
      <c r="A14" s="474"/>
      <c r="B14" s="471"/>
      <c r="C14" s="471"/>
      <c r="D14" s="471"/>
      <c r="E14" s="471"/>
      <c r="F14" s="471"/>
      <c r="G14" s="471"/>
      <c r="H14" s="471"/>
      <c r="I14" s="471"/>
    </row>
    <row r="15" spans="1:9" ht="15">
      <c r="A15" s="472" t="s">
        <v>668</v>
      </c>
      <c r="B15" s="473"/>
      <c r="C15" s="473"/>
      <c r="D15" s="473"/>
      <c r="E15" s="473"/>
      <c r="F15" s="473"/>
      <c r="G15" s="473"/>
      <c r="H15" s="473"/>
      <c r="I15" s="473"/>
    </row>
    <row r="16" spans="1:9" ht="9.75" customHeight="1">
      <c r="A16" s="151"/>
      <c r="B16" s="152"/>
      <c r="C16" s="152"/>
      <c r="D16" s="152"/>
      <c r="E16" s="152"/>
      <c r="F16" s="152"/>
      <c r="G16" s="152"/>
      <c r="H16" s="152"/>
      <c r="I16" s="152"/>
    </row>
    <row r="17" spans="1:9" ht="15">
      <c r="A17" s="474" t="s">
        <v>669</v>
      </c>
      <c r="B17" s="471"/>
      <c r="C17" s="471"/>
      <c r="D17" s="471"/>
      <c r="E17" s="471"/>
      <c r="F17" s="471"/>
      <c r="G17" s="471"/>
      <c r="H17" s="471"/>
      <c r="I17" s="471"/>
    </row>
    <row r="18" spans="1:9" ht="15">
      <c r="A18" s="474" t="s">
        <v>480</v>
      </c>
      <c r="B18" s="471"/>
      <c r="C18" s="471"/>
      <c r="D18" s="471"/>
      <c r="E18" s="471"/>
      <c r="F18" s="471"/>
      <c r="G18" s="471"/>
      <c r="H18" s="471"/>
      <c r="I18" s="471"/>
    </row>
    <row r="19" spans="1:9" s="152" customFormat="1" ht="15">
      <c r="A19" s="479" t="s">
        <v>647</v>
      </c>
      <c r="B19" s="471"/>
      <c r="C19" s="471"/>
      <c r="D19" s="471"/>
      <c r="E19" s="471"/>
      <c r="F19" s="471"/>
      <c r="G19" s="471"/>
      <c r="H19" s="471"/>
      <c r="I19" s="471"/>
    </row>
    <row r="20" spans="1:9" s="167" customFormat="1" ht="49.5" customHeight="1">
      <c r="A20" s="487" t="s">
        <v>446</v>
      </c>
      <c r="B20" s="487"/>
      <c r="C20" s="487" t="s">
        <v>481</v>
      </c>
      <c r="D20" s="468"/>
      <c r="E20" s="468"/>
      <c r="F20" s="468"/>
      <c r="G20" s="153" t="s">
        <v>609</v>
      </c>
      <c r="H20" s="153" t="s">
        <v>610</v>
      </c>
      <c r="I20" s="153" t="s">
        <v>611</v>
      </c>
    </row>
    <row r="21" spans="1:9" ht="15.75">
      <c r="A21" s="155" t="s">
        <v>485</v>
      </c>
      <c r="B21" s="158" t="s">
        <v>612</v>
      </c>
      <c r="C21" s="469" t="s">
        <v>612</v>
      </c>
      <c r="D21" s="488"/>
      <c r="E21" s="488"/>
      <c r="F21" s="488"/>
      <c r="G21" s="158"/>
      <c r="H21" s="398">
        <f>H22+H28</f>
        <v>236228.22</v>
      </c>
      <c r="I21" s="402">
        <f>I22+I28</f>
        <v>228993.56999999998</v>
      </c>
    </row>
    <row r="22" spans="1:9" ht="15.75">
      <c r="A22" s="157" t="s">
        <v>487</v>
      </c>
      <c r="B22" s="169" t="s">
        <v>613</v>
      </c>
      <c r="C22" s="465" t="s">
        <v>613</v>
      </c>
      <c r="D22" s="465"/>
      <c r="E22" s="465"/>
      <c r="F22" s="465"/>
      <c r="G22" s="169"/>
      <c r="H22" s="398">
        <f>H23+H24+H25+H26</f>
        <v>230482.85</v>
      </c>
      <c r="I22" s="402">
        <f>I23+I24+I25+I26</f>
        <v>224397.91999999998</v>
      </c>
    </row>
    <row r="23" spans="1:9" ht="15.75">
      <c r="A23" s="157" t="s">
        <v>193</v>
      </c>
      <c r="B23" s="169" t="s">
        <v>521</v>
      </c>
      <c r="C23" s="465" t="s">
        <v>521</v>
      </c>
      <c r="D23" s="465"/>
      <c r="E23" s="465"/>
      <c r="F23" s="465"/>
      <c r="G23" s="169"/>
      <c r="H23" s="399">
        <v>25278.76</v>
      </c>
      <c r="I23" s="155">
        <v>33085.62</v>
      </c>
    </row>
    <row r="24" spans="1:9" ht="15.75">
      <c r="A24" s="157" t="s">
        <v>194</v>
      </c>
      <c r="B24" s="156" t="s">
        <v>195</v>
      </c>
      <c r="C24" s="467" t="s">
        <v>195</v>
      </c>
      <c r="D24" s="467"/>
      <c r="E24" s="467"/>
      <c r="F24" s="467"/>
      <c r="G24" s="156"/>
      <c r="H24" s="398">
        <v>190704.23</v>
      </c>
      <c r="I24" s="402">
        <v>177728.96</v>
      </c>
    </row>
    <row r="25" spans="1:9" ht="15.75">
      <c r="A25" s="157" t="s">
        <v>196</v>
      </c>
      <c r="B25" s="169" t="s">
        <v>197</v>
      </c>
      <c r="C25" s="467" t="s">
        <v>197</v>
      </c>
      <c r="D25" s="467"/>
      <c r="E25" s="467"/>
      <c r="F25" s="467"/>
      <c r="G25" s="169"/>
      <c r="H25" s="398">
        <v>10403.96</v>
      </c>
      <c r="I25" s="402">
        <v>9542.08</v>
      </c>
    </row>
    <row r="26" spans="1:9" ht="15.75">
      <c r="A26" s="157" t="s">
        <v>198</v>
      </c>
      <c r="B26" s="156" t="s">
        <v>199</v>
      </c>
      <c r="C26" s="467" t="s">
        <v>199</v>
      </c>
      <c r="D26" s="467"/>
      <c r="E26" s="467"/>
      <c r="F26" s="467"/>
      <c r="G26" s="156"/>
      <c r="H26" s="158">
        <v>4095.9</v>
      </c>
      <c r="I26" s="155">
        <v>4041.26</v>
      </c>
    </row>
    <row r="27" spans="1:9" ht="15.75">
      <c r="A27" s="157" t="s">
        <v>489</v>
      </c>
      <c r="B27" s="169" t="s">
        <v>614</v>
      </c>
      <c r="C27" s="467" t="s">
        <v>614</v>
      </c>
      <c r="D27" s="467"/>
      <c r="E27" s="467"/>
      <c r="F27" s="467"/>
      <c r="G27" s="169"/>
      <c r="H27" s="158"/>
      <c r="I27" s="155"/>
    </row>
    <row r="28" spans="1:9" ht="15.75">
      <c r="A28" s="157" t="s">
        <v>491</v>
      </c>
      <c r="B28" s="169" t="s">
        <v>615</v>
      </c>
      <c r="C28" s="467" t="s">
        <v>615</v>
      </c>
      <c r="D28" s="467"/>
      <c r="E28" s="467"/>
      <c r="F28" s="467"/>
      <c r="G28" s="169"/>
      <c r="H28" s="398">
        <v>5745.37</v>
      </c>
      <c r="I28" s="402">
        <v>4595.65</v>
      </c>
    </row>
    <row r="29" spans="1:9" ht="15.75">
      <c r="A29" s="157" t="s">
        <v>616</v>
      </c>
      <c r="B29" s="156" t="s">
        <v>617</v>
      </c>
      <c r="C29" s="467" t="s">
        <v>617</v>
      </c>
      <c r="D29" s="467"/>
      <c r="E29" s="467"/>
      <c r="F29" s="467"/>
      <c r="G29" s="156"/>
      <c r="H29" s="398">
        <v>5745.37</v>
      </c>
      <c r="I29" s="402">
        <v>4595.65</v>
      </c>
    </row>
    <row r="30" spans="1:9" ht="15.75">
      <c r="A30" s="157" t="s">
        <v>618</v>
      </c>
      <c r="B30" s="156" t="s">
        <v>619</v>
      </c>
      <c r="C30" s="467" t="s">
        <v>619</v>
      </c>
      <c r="D30" s="467"/>
      <c r="E30" s="467"/>
      <c r="F30" s="467"/>
      <c r="G30" s="156"/>
      <c r="H30" s="158"/>
      <c r="I30" s="155"/>
    </row>
    <row r="31" spans="1:9" ht="15.75">
      <c r="A31" s="155" t="s">
        <v>494</v>
      </c>
      <c r="B31" s="158" t="s">
        <v>620</v>
      </c>
      <c r="C31" s="469" t="s">
        <v>620</v>
      </c>
      <c r="D31" s="469"/>
      <c r="E31" s="469"/>
      <c r="F31" s="469"/>
      <c r="G31" s="158"/>
      <c r="H31" s="398">
        <f>H32+H33+H34+H36+H37+H40+H44</f>
        <v>235228.26</v>
      </c>
      <c r="I31" s="402">
        <f>I32+I33+I34+I36+I37+I40+I44</f>
        <v>228548.16</v>
      </c>
    </row>
    <row r="32" spans="1:9" ht="15.75">
      <c r="A32" s="157" t="s">
        <v>487</v>
      </c>
      <c r="B32" s="169" t="s">
        <v>200</v>
      </c>
      <c r="C32" s="467" t="s">
        <v>201</v>
      </c>
      <c r="D32" s="466"/>
      <c r="E32" s="466"/>
      <c r="F32" s="466"/>
      <c r="G32" s="169"/>
      <c r="H32" s="158">
        <v>111742.93</v>
      </c>
      <c r="I32" s="155">
        <v>101535.67</v>
      </c>
    </row>
    <row r="33" spans="1:9" ht="15.75">
      <c r="A33" s="157" t="s">
        <v>489</v>
      </c>
      <c r="B33" s="169" t="s">
        <v>202</v>
      </c>
      <c r="C33" s="467" t="s">
        <v>203</v>
      </c>
      <c r="D33" s="466"/>
      <c r="E33" s="466"/>
      <c r="F33" s="466"/>
      <c r="G33" s="169"/>
      <c r="H33" s="158">
        <v>88205.39</v>
      </c>
      <c r="I33" s="155">
        <v>88849.88</v>
      </c>
    </row>
    <row r="34" spans="1:9" ht="15.75">
      <c r="A34" s="157" t="s">
        <v>491</v>
      </c>
      <c r="B34" s="169" t="s">
        <v>204</v>
      </c>
      <c r="C34" s="467" t="s">
        <v>205</v>
      </c>
      <c r="D34" s="466"/>
      <c r="E34" s="466"/>
      <c r="F34" s="466"/>
      <c r="G34" s="169"/>
      <c r="H34" s="403">
        <v>7499.62</v>
      </c>
      <c r="I34" s="157">
        <v>7919.1</v>
      </c>
    </row>
    <row r="35" spans="1:9" ht="15.75">
      <c r="A35" s="157" t="s">
        <v>493</v>
      </c>
      <c r="B35" s="169" t="s">
        <v>206</v>
      </c>
      <c r="C35" s="465" t="s">
        <v>207</v>
      </c>
      <c r="D35" s="466"/>
      <c r="E35" s="466"/>
      <c r="F35" s="466"/>
      <c r="G35" s="169"/>
      <c r="H35" s="156"/>
      <c r="I35" s="157"/>
    </row>
    <row r="36" spans="1:9" ht="15.75">
      <c r="A36" s="157" t="s">
        <v>516</v>
      </c>
      <c r="B36" s="169" t="s">
        <v>208</v>
      </c>
      <c r="C36" s="465" t="s">
        <v>209</v>
      </c>
      <c r="D36" s="466"/>
      <c r="E36" s="466"/>
      <c r="F36" s="466"/>
      <c r="G36" s="169"/>
      <c r="H36" s="403">
        <v>2308.01</v>
      </c>
      <c r="I36" s="416">
        <v>2597.23</v>
      </c>
    </row>
    <row r="37" spans="1:9" ht="15.75">
      <c r="A37" s="157" t="s">
        <v>210</v>
      </c>
      <c r="B37" s="169" t="s">
        <v>211</v>
      </c>
      <c r="C37" s="465" t="s">
        <v>212</v>
      </c>
      <c r="D37" s="466"/>
      <c r="E37" s="466"/>
      <c r="F37" s="466"/>
      <c r="G37" s="169"/>
      <c r="H37" s="403">
        <v>325</v>
      </c>
      <c r="I37" s="416">
        <v>149</v>
      </c>
    </row>
    <row r="38" spans="1:9" ht="15.75">
      <c r="A38" s="157" t="s">
        <v>213</v>
      </c>
      <c r="B38" s="169" t="s">
        <v>214</v>
      </c>
      <c r="C38" s="465" t="s">
        <v>215</v>
      </c>
      <c r="D38" s="466"/>
      <c r="E38" s="466"/>
      <c r="F38" s="466"/>
      <c r="G38" s="169"/>
      <c r="H38" s="156"/>
      <c r="I38" s="156"/>
    </row>
    <row r="39" spans="1:9" ht="15.75">
      <c r="A39" s="157" t="s">
        <v>216</v>
      </c>
      <c r="B39" s="169" t="s">
        <v>621</v>
      </c>
      <c r="C39" s="467" t="s">
        <v>621</v>
      </c>
      <c r="D39" s="466"/>
      <c r="E39" s="466"/>
      <c r="F39" s="466"/>
      <c r="G39" s="169"/>
      <c r="H39" s="156"/>
      <c r="I39" s="156"/>
    </row>
    <row r="40" spans="1:9" ht="15.75">
      <c r="A40" s="157" t="s">
        <v>217</v>
      </c>
      <c r="B40" s="169" t="s">
        <v>218</v>
      </c>
      <c r="C40" s="465" t="s">
        <v>218</v>
      </c>
      <c r="D40" s="466"/>
      <c r="E40" s="466"/>
      <c r="F40" s="466"/>
      <c r="G40" s="169"/>
      <c r="H40" s="156">
        <v>6563.05</v>
      </c>
      <c r="I40" s="156">
        <v>10279.15</v>
      </c>
    </row>
    <row r="41" spans="1:9" ht="15.75" customHeight="1">
      <c r="A41" s="157" t="s">
        <v>219</v>
      </c>
      <c r="B41" s="169" t="s">
        <v>220</v>
      </c>
      <c r="C41" s="467" t="s">
        <v>622</v>
      </c>
      <c r="D41" s="468"/>
      <c r="E41" s="468"/>
      <c r="F41" s="468"/>
      <c r="G41" s="169"/>
      <c r="H41" s="156"/>
      <c r="I41" s="156"/>
    </row>
    <row r="42" spans="1:9" ht="15.75" customHeight="1">
      <c r="A42" s="157" t="s">
        <v>221</v>
      </c>
      <c r="B42" s="169" t="s">
        <v>222</v>
      </c>
      <c r="C42" s="467" t="s">
        <v>223</v>
      </c>
      <c r="D42" s="466"/>
      <c r="E42" s="466"/>
      <c r="F42" s="466"/>
      <c r="G42" s="169"/>
      <c r="H42" s="156"/>
      <c r="I42" s="156"/>
    </row>
    <row r="43" spans="1:9" ht="15.75">
      <c r="A43" s="157" t="s">
        <v>224</v>
      </c>
      <c r="B43" s="169" t="s">
        <v>225</v>
      </c>
      <c r="C43" s="467" t="s">
        <v>623</v>
      </c>
      <c r="D43" s="466"/>
      <c r="E43" s="466"/>
      <c r="F43" s="466"/>
      <c r="G43" s="169"/>
      <c r="H43" s="156"/>
      <c r="I43" s="156"/>
    </row>
    <row r="44" spans="1:9" ht="15.75">
      <c r="A44" s="157" t="s">
        <v>226</v>
      </c>
      <c r="B44" s="169" t="s">
        <v>227</v>
      </c>
      <c r="C44" s="467" t="s">
        <v>228</v>
      </c>
      <c r="D44" s="466"/>
      <c r="E44" s="466"/>
      <c r="F44" s="466"/>
      <c r="G44" s="169"/>
      <c r="H44" s="156">
        <v>18584.26</v>
      </c>
      <c r="I44" s="156">
        <v>17218.13</v>
      </c>
    </row>
    <row r="45" spans="1:9" ht="15.75">
      <c r="A45" s="157" t="s">
        <v>229</v>
      </c>
      <c r="B45" s="169" t="s">
        <v>230</v>
      </c>
      <c r="C45" s="480" t="s">
        <v>624</v>
      </c>
      <c r="D45" s="481"/>
      <c r="E45" s="481"/>
      <c r="F45" s="482"/>
      <c r="G45" s="169"/>
      <c r="H45" s="154"/>
      <c r="I45" s="154"/>
    </row>
    <row r="46" spans="1:9" ht="15.75">
      <c r="A46" s="158" t="s">
        <v>495</v>
      </c>
      <c r="B46" s="159" t="s">
        <v>625</v>
      </c>
      <c r="C46" s="483" t="s">
        <v>625</v>
      </c>
      <c r="D46" s="484"/>
      <c r="E46" s="484"/>
      <c r="F46" s="485"/>
      <c r="G46" s="159"/>
      <c r="H46" s="400">
        <v>999.96</v>
      </c>
      <c r="I46" s="168">
        <v>445.41</v>
      </c>
    </row>
    <row r="47" spans="1:9" ht="15.75">
      <c r="A47" s="158" t="s">
        <v>519</v>
      </c>
      <c r="B47" s="158" t="s">
        <v>626</v>
      </c>
      <c r="C47" s="486" t="s">
        <v>626</v>
      </c>
      <c r="D47" s="484"/>
      <c r="E47" s="484"/>
      <c r="F47" s="485"/>
      <c r="G47" s="168"/>
      <c r="H47" s="168"/>
      <c r="I47" s="168"/>
    </row>
    <row r="48" spans="1:9" ht="15.75">
      <c r="A48" s="156" t="s">
        <v>605</v>
      </c>
      <c r="B48" s="169" t="s">
        <v>231</v>
      </c>
      <c r="C48" s="480" t="s">
        <v>627</v>
      </c>
      <c r="D48" s="481"/>
      <c r="E48" s="481"/>
      <c r="F48" s="482"/>
      <c r="G48" s="154"/>
      <c r="H48" s="154"/>
      <c r="I48" s="154"/>
    </row>
    <row r="49" spans="1:9" ht="15.75">
      <c r="A49" s="156" t="s">
        <v>489</v>
      </c>
      <c r="B49" s="169" t="s">
        <v>628</v>
      </c>
      <c r="C49" s="480" t="s">
        <v>628</v>
      </c>
      <c r="D49" s="481"/>
      <c r="E49" s="481"/>
      <c r="F49" s="482"/>
      <c r="G49" s="154"/>
      <c r="H49" s="154"/>
      <c r="I49" s="154"/>
    </row>
    <row r="50" spans="1:9" ht="15.75">
      <c r="A50" s="156" t="s">
        <v>232</v>
      </c>
      <c r="B50" s="169" t="s">
        <v>233</v>
      </c>
      <c r="C50" s="480" t="s">
        <v>629</v>
      </c>
      <c r="D50" s="481"/>
      <c r="E50" s="481"/>
      <c r="F50" s="482"/>
      <c r="G50" s="154"/>
      <c r="H50" s="154"/>
      <c r="I50" s="154"/>
    </row>
    <row r="51" spans="1:9" ht="15.75">
      <c r="A51" s="158" t="s">
        <v>526</v>
      </c>
      <c r="B51" s="159" t="s">
        <v>630</v>
      </c>
      <c r="C51" s="483" t="s">
        <v>630</v>
      </c>
      <c r="D51" s="484"/>
      <c r="E51" s="484"/>
      <c r="F51" s="485"/>
      <c r="G51" s="168"/>
      <c r="H51" s="168"/>
      <c r="I51" s="168"/>
    </row>
    <row r="52" spans="1:9" ht="30" customHeight="1">
      <c r="A52" s="158" t="s">
        <v>555</v>
      </c>
      <c r="B52" s="159" t="s">
        <v>631</v>
      </c>
      <c r="C52" s="489" t="s">
        <v>631</v>
      </c>
      <c r="D52" s="490"/>
      <c r="E52" s="490"/>
      <c r="F52" s="491"/>
      <c r="G52" s="168"/>
      <c r="H52" s="168"/>
      <c r="I52" s="168"/>
    </row>
    <row r="53" spans="1:9" ht="15.75">
      <c r="A53" s="158" t="s">
        <v>599</v>
      </c>
      <c r="B53" s="159" t="s">
        <v>234</v>
      </c>
      <c r="C53" s="483" t="s">
        <v>234</v>
      </c>
      <c r="D53" s="484"/>
      <c r="E53" s="484"/>
      <c r="F53" s="485"/>
      <c r="G53" s="168"/>
      <c r="H53" s="168"/>
      <c r="I53" s="168"/>
    </row>
    <row r="54" spans="1:9" ht="30" customHeight="1">
      <c r="A54" s="158" t="s">
        <v>633</v>
      </c>
      <c r="B54" s="158" t="s">
        <v>632</v>
      </c>
      <c r="C54" s="492" t="s">
        <v>632</v>
      </c>
      <c r="D54" s="490"/>
      <c r="E54" s="490"/>
      <c r="F54" s="491"/>
      <c r="G54" s="168"/>
      <c r="H54" s="168">
        <v>999.96</v>
      </c>
      <c r="I54" s="168">
        <v>445.41</v>
      </c>
    </row>
    <row r="55" spans="1:9" ht="15.75">
      <c r="A55" s="158" t="s">
        <v>487</v>
      </c>
      <c r="B55" s="158" t="s">
        <v>634</v>
      </c>
      <c r="C55" s="486" t="s">
        <v>634</v>
      </c>
      <c r="D55" s="484"/>
      <c r="E55" s="484"/>
      <c r="F55" s="485"/>
      <c r="G55" s="168"/>
      <c r="H55" s="168"/>
      <c r="I55" s="168"/>
    </row>
    <row r="56" spans="1:9" ht="15.75">
      <c r="A56" s="158" t="s">
        <v>235</v>
      </c>
      <c r="B56" s="159" t="s">
        <v>635</v>
      </c>
      <c r="C56" s="483" t="s">
        <v>635</v>
      </c>
      <c r="D56" s="484"/>
      <c r="E56" s="484"/>
      <c r="F56" s="485"/>
      <c r="G56" s="168"/>
      <c r="H56" s="168">
        <v>999.96</v>
      </c>
      <c r="I56" s="168">
        <v>445.41</v>
      </c>
    </row>
    <row r="57" spans="1:9" ht="15.75">
      <c r="A57" s="156" t="s">
        <v>487</v>
      </c>
      <c r="B57" s="169" t="s">
        <v>236</v>
      </c>
      <c r="C57" s="480" t="s">
        <v>236</v>
      </c>
      <c r="D57" s="481"/>
      <c r="E57" s="481"/>
      <c r="F57" s="482"/>
      <c r="G57" s="154"/>
      <c r="H57" s="154"/>
      <c r="I57" s="154"/>
    </row>
    <row r="58" spans="1:9" ht="15.75">
      <c r="A58" s="156" t="s">
        <v>489</v>
      </c>
      <c r="B58" s="169" t="s">
        <v>237</v>
      </c>
      <c r="C58" s="480" t="s">
        <v>237</v>
      </c>
      <c r="D58" s="481"/>
      <c r="E58" s="481"/>
      <c r="F58" s="482"/>
      <c r="G58" s="154"/>
      <c r="H58" s="154"/>
      <c r="I58" s="154"/>
    </row>
    <row r="59" spans="1:9" ht="12.75">
      <c r="A59" s="160"/>
      <c r="B59" s="160"/>
      <c r="C59" s="160"/>
      <c r="D59" s="160"/>
      <c r="G59" s="170"/>
      <c r="H59" s="170"/>
      <c r="I59" s="170"/>
    </row>
    <row r="60" spans="1:9" ht="15" customHeight="1">
      <c r="A60" s="460" t="s">
        <v>659</v>
      </c>
      <c r="B60" s="460"/>
      <c r="C60" s="460"/>
      <c r="D60" s="460"/>
      <c r="E60" s="460"/>
      <c r="F60" s="460"/>
      <c r="G60" s="161" t="s">
        <v>341</v>
      </c>
      <c r="H60" s="457" t="s">
        <v>660</v>
      </c>
      <c r="I60" s="457"/>
    </row>
    <row r="61" spans="1:9" s="152" customFormat="1" ht="15" customHeight="1">
      <c r="A61" s="459" t="s">
        <v>342</v>
      </c>
      <c r="B61" s="459"/>
      <c r="C61" s="459"/>
      <c r="D61" s="459"/>
      <c r="E61" s="459"/>
      <c r="F61" s="459"/>
      <c r="G61" s="163" t="s">
        <v>343</v>
      </c>
      <c r="H61" s="458" t="s">
        <v>562</v>
      </c>
      <c r="I61" s="458"/>
    </row>
    <row r="62" spans="1:9" s="152" customFormat="1" ht="15" customHeight="1">
      <c r="A62" s="162"/>
      <c r="B62" s="162"/>
      <c r="C62" s="162"/>
      <c r="D62" s="162"/>
      <c r="E62" s="162"/>
      <c r="F62" s="162"/>
      <c r="G62" s="162"/>
      <c r="H62" s="164"/>
      <c r="I62" s="164"/>
    </row>
    <row r="63" spans="1:9" ht="12.75" customHeight="1">
      <c r="A63" s="464" t="s">
        <v>661</v>
      </c>
      <c r="B63" s="464"/>
      <c r="C63" s="464"/>
      <c r="D63" s="464"/>
      <c r="E63" s="464"/>
      <c r="F63" s="464"/>
      <c r="G63" s="171" t="s">
        <v>344</v>
      </c>
      <c r="H63" s="461" t="s">
        <v>662</v>
      </c>
      <c r="I63" s="461"/>
    </row>
    <row r="64" spans="1:9" ht="12.75">
      <c r="A64" s="463" t="s">
        <v>345</v>
      </c>
      <c r="B64" s="463"/>
      <c r="C64" s="463"/>
      <c r="D64" s="463"/>
      <c r="E64" s="463"/>
      <c r="F64" s="463"/>
      <c r="G64" s="165" t="s">
        <v>346</v>
      </c>
      <c r="H64" s="462" t="s">
        <v>562</v>
      </c>
      <c r="I64" s="462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0:I60"/>
    <mergeCell ref="H61:I61"/>
    <mergeCell ref="A61:F61"/>
    <mergeCell ref="A60:F60"/>
    <mergeCell ref="H63:I63"/>
    <mergeCell ref="H64:I64"/>
    <mergeCell ref="A64:F64"/>
    <mergeCell ref="A63:F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showGridLines="0" view="pageBreakPreview" zoomScaleSheetLayoutView="100" zoomScalePageLayoutView="0" workbookViewId="0" topLeftCell="A66">
      <selection activeCell="K22" sqref="K22"/>
    </sheetView>
  </sheetViews>
  <sheetFormatPr defaultColWidth="9.140625" defaultRowHeight="12.75"/>
  <cols>
    <col min="1" max="1" width="5.8515625" style="172" customWidth="1"/>
    <col min="2" max="3" width="1.28515625" style="173" customWidth="1"/>
    <col min="4" max="4" width="2.7109375" style="173" customWidth="1"/>
    <col min="5" max="5" width="27.140625" style="173" customWidth="1"/>
    <col min="6" max="6" width="8.28125" style="219" customWidth="1"/>
    <col min="7" max="7" width="10.57421875" style="172" customWidth="1"/>
    <col min="8" max="8" width="13.28125" style="172" customWidth="1"/>
    <col min="9" max="9" width="10.7109375" style="172" customWidth="1"/>
    <col min="10" max="10" width="10.8515625" style="172" customWidth="1"/>
    <col min="11" max="11" width="11.8515625" style="172" customWidth="1"/>
    <col min="12" max="12" width="10.7109375" style="172" customWidth="1"/>
    <col min="13" max="16384" width="9.140625" style="172" customWidth="1"/>
  </cols>
  <sheetData>
    <row r="1" spans="1:11" ht="12.75">
      <c r="A1" s="220"/>
      <c r="B1" s="219"/>
      <c r="C1" s="219"/>
      <c r="D1" s="219"/>
      <c r="E1" s="219"/>
      <c r="G1" s="220"/>
      <c r="I1" s="174"/>
      <c r="J1" s="220"/>
      <c r="K1" s="220"/>
    </row>
    <row r="2" spans="7:11" ht="12.75">
      <c r="G2" s="175"/>
      <c r="I2" s="221" t="s">
        <v>240</v>
      </c>
      <c r="J2" s="175"/>
      <c r="K2" s="175"/>
    </row>
    <row r="3" spans="7:11" ht="12.75">
      <c r="G3" s="175"/>
      <c r="I3" s="221" t="s">
        <v>450</v>
      </c>
      <c r="K3" s="175"/>
    </row>
    <row r="5" spans="1:12" ht="12.75" customHeight="1">
      <c r="A5" s="528" t="s">
        <v>279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</row>
    <row r="6" spans="1:12" ht="16.5" customHeight="1">
      <c r="A6" s="528"/>
      <c r="B6" s="528"/>
      <c r="C6" s="528"/>
      <c r="D6" s="528"/>
      <c r="E6" s="528"/>
      <c r="F6" s="528"/>
      <c r="G6" s="528"/>
      <c r="H6" s="528"/>
      <c r="I6" s="528"/>
      <c r="J6" s="528"/>
      <c r="K6" s="528"/>
      <c r="L6" s="528"/>
    </row>
    <row r="7" spans="1:12" ht="12.75" customHeight="1">
      <c r="A7" s="510" t="s">
        <v>657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</row>
    <row r="8" spans="1:12" ht="12.75" customHeight="1">
      <c r="A8" s="510" t="s">
        <v>478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</row>
    <row r="9" spans="1:12" ht="12.75" customHeight="1">
      <c r="A9" s="510" t="s">
        <v>665</v>
      </c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</row>
    <row r="10" spans="1:12" ht="12.75" customHeight="1">
      <c r="A10" s="520" t="s">
        <v>314</v>
      </c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0"/>
    </row>
    <row r="11" spans="1:12" ht="12.75">
      <c r="A11" s="520"/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</row>
    <row r="12" spans="1:6" ht="12.75">
      <c r="A12" s="509"/>
      <c r="B12" s="543"/>
      <c r="C12" s="543"/>
      <c r="D12" s="543"/>
      <c r="E12" s="543"/>
      <c r="F12" s="543"/>
    </row>
    <row r="13" spans="1:12" ht="15.75" customHeight="1">
      <c r="A13" s="528" t="s">
        <v>241</v>
      </c>
      <c r="B13" s="528"/>
      <c r="C13" s="528"/>
      <c r="D13" s="528"/>
      <c r="E13" s="528"/>
      <c r="F13" s="528"/>
      <c r="G13" s="528"/>
      <c r="H13" s="528"/>
      <c r="I13" s="528"/>
      <c r="J13" s="528"/>
      <c r="K13" s="528"/>
      <c r="L13" s="528"/>
    </row>
    <row r="14" spans="1:12" ht="12.75" customHeight="1">
      <c r="A14" s="528" t="s">
        <v>664</v>
      </c>
      <c r="B14" s="528"/>
      <c r="C14" s="528"/>
      <c r="D14" s="528"/>
      <c r="E14" s="528"/>
      <c r="F14" s="528"/>
      <c r="G14" s="528"/>
      <c r="H14" s="528"/>
      <c r="I14" s="528"/>
      <c r="J14" s="528"/>
      <c r="K14" s="528"/>
      <c r="L14" s="528"/>
    </row>
    <row r="15" spans="1:11" ht="12.75">
      <c r="A15" s="176"/>
      <c r="B15" s="177"/>
      <c r="C15" s="177"/>
      <c r="D15" s="177"/>
      <c r="E15" s="177"/>
      <c r="F15" s="177"/>
      <c r="G15" s="180"/>
      <c r="H15" s="180"/>
      <c r="I15" s="180"/>
      <c r="J15" s="180"/>
      <c r="K15" s="180"/>
    </row>
    <row r="16" spans="1:12" ht="12.75" customHeight="1">
      <c r="A16" s="531">
        <v>42450</v>
      </c>
      <c r="B16" s="510"/>
      <c r="C16" s="510"/>
      <c r="D16" s="510"/>
      <c r="E16" s="510"/>
      <c r="F16" s="510"/>
      <c r="G16" s="510"/>
      <c r="H16" s="510"/>
      <c r="I16" s="510"/>
      <c r="J16" s="510"/>
      <c r="K16" s="510"/>
      <c r="L16" s="510"/>
    </row>
    <row r="17" spans="1:12" ht="12.75" customHeight="1">
      <c r="A17" s="510" t="s">
        <v>480</v>
      </c>
      <c r="B17" s="510"/>
      <c r="C17" s="510"/>
      <c r="D17" s="510"/>
      <c r="E17" s="510"/>
      <c r="F17" s="510"/>
      <c r="G17" s="510"/>
      <c r="H17" s="510"/>
      <c r="I17" s="510"/>
      <c r="J17" s="510"/>
      <c r="K17" s="510"/>
      <c r="L17" s="510"/>
    </row>
    <row r="18" spans="1:12" ht="12.75" customHeight="1">
      <c r="A18" s="176"/>
      <c r="B18" s="178"/>
      <c r="C18" s="178"/>
      <c r="D18" s="178"/>
      <c r="E18" s="178"/>
      <c r="F18" s="548" t="s">
        <v>648</v>
      </c>
      <c r="G18" s="548"/>
      <c r="H18" s="548"/>
      <c r="I18" s="548"/>
      <c r="J18" s="548"/>
      <c r="K18" s="548"/>
      <c r="L18" s="548"/>
    </row>
    <row r="19" spans="1:12" ht="24.75" customHeight="1">
      <c r="A19" s="535" t="s">
        <v>446</v>
      </c>
      <c r="B19" s="537" t="s">
        <v>481</v>
      </c>
      <c r="C19" s="538"/>
      <c r="D19" s="538"/>
      <c r="E19" s="539"/>
      <c r="F19" s="529" t="s">
        <v>482</v>
      </c>
      <c r="G19" s="532" t="s">
        <v>610</v>
      </c>
      <c r="H19" s="533"/>
      <c r="I19" s="534"/>
      <c r="J19" s="532" t="s">
        <v>611</v>
      </c>
      <c r="K19" s="533"/>
      <c r="L19" s="534"/>
    </row>
    <row r="20" spans="1:12" ht="38.25">
      <c r="A20" s="536"/>
      <c r="B20" s="540"/>
      <c r="C20" s="541"/>
      <c r="D20" s="541"/>
      <c r="E20" s="542"/>
      <c r="F20" s="530"/>
      <c r="G20" s="183" t="s">
        <v>280</v>
      </c>
      <c r="H20" s="183" t="s">
        <v>281</v>
      </c>
      <c r="I20" s="223" t="s">
        <v>239</v>
      </c>
      <c r="J20" s="183" t="s">
        <v>280</v>
      </c>
      <c r="K20" s="183" t="s">
        <v>282</v>
      </c>
      <c r="L20" s="223" t="s">
        <v>239</v>
      </c>
    </row>
    <row r="21" spans="1:12" ht="12.75" customHeight="1">
      <c r="A21" s="181">
        <v>1</v>
      </c>
      <c r="B21" s="516">
        <v>2</v>
      </c>
      <c r="C21" s="517"/>
      <c r="D21" s="517"/>
      <c r="E21" s="518"/>
      <c r="F21" s="182" t="s">
        <v>242</v>
      </c>
      <c r="G21" s="183">
        <v>4</v>
      </c>
      <c r="H21" s="183">
        <v>5</v>
      </c>
      <c r="I21" s="183">
        <v>6</v>
      </c>
      <c r="J21" s="224">
        <v>7</v>
      </c>
      <c r="K21" s="224">
        <v>8</v>
      </c>
      <c r="L21" s="224">
        <v>9</v>
      </c>
    </row>
    <row r="22" spans="1:12" s="173" customFormat="1" ht="24.75" customHeight="1">
      <c r="A22" s="183" t="s">
        <v>485</v>
      </c>
      <c r="B22" s="498" t="s">
        <v>243</v>
      </c>
      <c r="C22" s="499"/>
      <c r="D22" s="500"/>
      <c r="E22" s="501"/>
      <c r="F22" s="184"/>
      <c r="G22" s="412">
        <f>G23+G35+G42</f>
        <v>2568.7099999999627</v>
      </c>
      <c r="H22" s="412"/>
      <c r="I22" s="412">
        <f>I23+I35+I42</f>
        <v>2568.7099999999627</v>
      </c>
      <c r="J22" s="412">
        <f>J23+J35+J42</f>
        <v>135.60000000000582</v>
      </c>
      <c r="K22" s="412"/>
      <c r="L22" s="412">
        <f>L23+L35+L42</f>
        <v>135.60000000000582</v>
      </c>
    </row>
    <row r="23" spans="1:12" s="173" customFormat="1" ht="12.75" customHeight="1">
      <c r="A23" s="186" t="s">
        <v>487</v>
      </c>
      <c r="B23" s="187" t="s">
        <v>244</v>
      </c>
      <c r="C23" s="226"/>
      <c r="D23" s="188"/>
      <c r="E23" s="189"/>
      <c r="F23" s="184"/>
      <c r="G23" s="412">
        <f>G24+G31+G32</f>
        <v>153838.74999999997</v>
      </c>
      <c r="H23" s="412"/>
      <c r="I23" s="412">
        <f>I24+I31+I32</f>
        <v>153838.74999999997</v>
      </c>
      <c r="J23" s="412">
        <v>145316.03</v>
      </c>
      <c r="K23" s="185"/>
      <c r="L23" s="185">
        <v>145316.03</v>
      </c>
    </row>
    <row r="24" spans="1:12" s="173" customFormat="1" ht="25.5" customHeight="1">
      <c r="A24" s="186" t="s">
        <v>193</v>
      </c>
      <c r="B24" s="521" t="s">
        <v>245</v>
      </c>
      <c r="C24" s="522"/>
      <c r="D24" s="522"/>
      <c r="E24" s="523"/>
      <c r="F24" s="209"/>
      <c r="G24" s="412">
        <f>G25+G26+G27+G28</f>
        <v>143297.55</v>
      </c>
      <c r="H24" s="412"/>
      <c r="I24" s="412">
        <f>I25+I26+I27+I28</f>
        <v>143297.55</v>
      </c>
      <c r="J24" s="412">
        <v>136257.3</v>
      </c>
      <c r="K24" s="185"/>
      <c r="L24" s="412">
        <v>136257.3</v>
      </c>
    </row>
    <row r="25" spans="1:12" s="173" customFormat="1" ht="12.75" customHeight="1">
      <c r="A25" s="190" t="s">
        <v>283</v>
      </c>
      <c r="B25" s="196"/>
      <c r="C25" s="227"/>
      <c r="D25" s="191" t="s">
        <v>246</v>
      </c>
      <c r="E25" s="192"/>
      <c r="F25" s="193"/>
      <c r="G25" s="411">
        <v>1600</v>
      </c>
      <c r="H25" s="194"/>
      <c r="I25" s="411">
        <v>1600</v>
      </c>
      <c r="J25" s="411">
        <v>9400</v>
      </c>
      <c r="K25" s="194"/>
      <c r="L25" s="411">
        <v>9400</v>
      </c>
    </row>
    <row r="26" spans="1:12" s="173" customFormat="1" ht="12.75" customHeight="1">
      <c r="A26" s="190" t="s">
        <v>284</v>
      </c>
      <c r="B26" s="196"/>
      <c r="C26" s="227"/>
      <c r="D26" s="191" t="s">
        <v>522</v>
      </c>
      <c r="E26" s="197"/>
      <c r="F26" s="198"/>
      <c r="G26" s="411">
        <v>137934.46</v>
      </c>
      <c r="H26" s="194"/>
      <c r="I26" s="411">
        <v>137934.46</v>
      </c>
      <c r="J26" s="194">
        <v>126812.9</v>
      </c>
      <c r="K26" s="194"/>
      <c r="L26" s="194">
        <v>126812.9</v>
      </c>
    </row>
    <row r="27" spans="1:12" s="173" customFormat="1" ht="27" customHeight="1">
      <c r="A27" s="190" t="s">
        <v>285</v>
      </c>
      <c r="B27" s="196"/>
      <c r="C27" s="227"/>
      <c r="D27" s="503" t="s">
        <v>286</v>
      </c>
      <c r="E27" s="511"/>
      <c r="F27" s="198"/>
      <c r="G27" s="194">
        <v>2834.16</v>
      </c>
      <c r="H27" s="194"/>
      <c r="I27" s="194">
        <v>2834.16</v>
      </c>
      <c r="J27" s="194"/>
      <c r="K27" s="194"/>
      <c r="L27" s="194"/>
    </row>
    <row r="28" spans="1:12" s="173" customFormat="1" ht="12.75" customHeight="1">
      <c r="A28" s="190" t="s">
        <v>287</v>
      </c>
      <c r="B28" s="196"/>
      <c r="C28" s="191" t="s">
        <v>525</v>
      </c>
      <c r="D28" s="228"/>
      <c r="E28" s="229"/>
      <c r="F28" s="199"/>
      <c r="G28" s="194">
        <v>928.93</v>
      </c>
      <c r="H28" s="194"/>
      <c r="I28" s="194">
        <v>928.93</v>
      </c>
      <c r="J28" s="194">
        <v>337.34</v>
      </c>
      <c r="K28" s="194"/>
      <c r="L28" s="194">
        <v>337.34</v>
      </c>
    </row>
    <row r="29" spans="1:12" s="173" customFormat="1" ht="12.75" customHeight="1">
      <c r="A29" s="200" t="s">
        <v>194</v>
      </c>
      <c r="B29" s="201"/>
      <c r="C29" s="227" t="s">
        <v>247</v>
      </c>
      <c r="D29" s="230"/>
      <c r="E29" s="229"/>
      <c r="F29" s="204"/>
      <c r="G29" s="185"/>
      <c r="H29" s="185"/>
      <c r="I29" s="185"/>
      <c r="J29" s="185"/>
      <c r="K29" s="185"/>
      <c r="L29" s="185"/>
    </row>
    <row r="30" spans="1:12" s="173" customFormat="1" ht="12.75" customHeight="1">
      <c r="A30" s="231" t="s">
        <v>288</v>
      </c>
      <c r="B30" s="196"/>
      <c r="C30" s="232" t="s">
        <v>248</v>
      </c>
      <c r="D30" s="233"/>
      <c r="E30" s="214"/>
      <c r="F30" s="204"/>
      <c r="G30" s="185"/>
      <c r="H30" s="185"/>
      <c r="I30" s="185"/>
      <c r="J30" s="185"/>
      <c r="K30" s="185"/>
      <c r="L30" s="185"/>
    </row>
    <row r="31" spans="1:12" s="173" customFormat="1" ht="12.75" customHeight="1">
      <c r="A31" s="200" t="s">
        <v>198</v>
      </c>
      <c r="B31" s="201"/>
      <c r="C31" s="202" t="s">
        <v>289</v>
      </c>
      <c r="D31" s="202"/>
      <c r="E31" s="203"/>
      <c r="F31" s="204"/>
      <c r="G31" s="412">
        <v>5745.37</v>
      </c>
      <c r="H31" s="185"/>
      <c r="I31" s="412">
        <v>5745.37</v>
      </c>
      <c r="J31" s="412">
        <v>4595.65</v>
      </c>
      <c r="K31" s="185"/>
      <c r="L31" s="412">
        <v>4595.65</v>
      </c>
    </row>
    <row r="32" spans="1:12" s="173" customFormat="1" ht="12.75" customHeight="1">
      <c r="A32" s="200" t="s">
        <v>249</v>
      </c>
      <c r="B32" s="201"/>
      <c r="C32" s="202" t="s">
        <v>290</v>
      </c>
      <c r="D32" s="234"/>
      <c r="E32" s="235"/>
      <c r="F32" s="204"/>
      <c r="G32" s="185">
        <v>4795.83</v>
      </c>
      <c r="H32" s="185"/>
      <c r="I32" s="185">
        <v>4795.83</v>
      </c>
      <c r="J32" s="185">
        <v>4170.14</v>
      </c>
      <c r="K32" s="185"/>
      <c r="L32" s="185">
        <v>4170.14</v>
      </c>
    </row>
    <row r="33" spans="1:12" s="173" customFormat="1" ht="12.75" customHeight="1">
      <c r="A33" s="200" t="s">
        <v>251</v>
      </c>
      <c r="B33" s="201"/>
      <c r="C33" s="202" t="s">
        <v>250</v>
      </c>
      <c r="D33" s="202"/>
      <c r="E33" s="203"/>
      <c r="F33" s="204"/>
      <c r="G33" s="185"/>
      <c r="H33" s="185"/>
      <c r="I33" s="185"/>
      <c r="J33" s="185"/>
      <c r="K33" s="185"/>
      <c r="L33" s="185"/>
    </row>
    <row r="34" spans="1:12" s="173" customFormat="1" ht="12.75" customHeight="1">
      <c r="A34" s="200" t="s">
        <v>291</v>
      </c>
      <c r="B34" s="201"/>
      <c r="C34" s="202" t="s">
        <v>252</v>
      </c>
      <c r="D34" s="202"/>
      <c r="E34" s="203"/>
      <c r="F34" s="204"/>
      <c r="G34" s="185"/>
      <c r="H34" s="185"/>
      <c r="I34" s="185"/>
      <c r="J34" s="185"/>
      <c r="K34" s="185"/>
      <c r="L34" s="185"/>
    </row>
    <row r="35" spans="1:12" s="173" customFormat="1" ht="12.75" customHeight="1">
      <c r="A35" s="186" t="s">
        <v>489</v>
      </c>
      <c r="B35" s="205" t="s">
        <v>253</v>
      </c>
      <c r="C35" s="206"/>
      <c r="D35" s="206"/>
      <c r="E35" s="207"/>
      <c r="F35" s="204"/>
      <c r="G35" s="412">
        <f>G36+G37</f>
        <v>-5745.37</v>
      </c>
      <c r="H35" s="412"/>
      <c r="I35" s="412">
        <f>I36+I37</f>
        <v>-5745.37</v>
      </c>
      <c r="J35" s="412">
        <v>-4595.65</v>
      </c>
      <c r="K35" s="185"/>
      <c r="L35" s="412">
        <v>-4595.65</v>
      </c>
    </row>
    <row r="36" spans="1:12" s="173" customFormat="1" ht="12.75" customHeight="1">
      <c r="A36" s="200" t="s">
        <v>534</v>
      </c>
      <c r="B36" s="201"/>
      <c r="C36" s="208" t="s">
        <v>254</v>
      </c>
      <c r="D36" s="208"/>
      <c r="E36" s="209"/>
      <c r="F36" s="210"/>
      <c r="G36" s="185"/>
      <c r="H36" s="185"/>
      <c r="I36" s="185"/>
      <c r="J36" s="185"/>
      <c r="K36" s="185"/>
      <c r="L36" s="185"/>
    </row>
    <row r="37" spans="1:12" s="173" customFormat="1" ht="12.75" customHeight="1">
      <c r="A37" s="200" t="s">
        <v>536</v>
      </c>
      <c r="B37" s="201"/>
      <c r="C37" s="208" t="s">
        <v>255</v>
      </c>
      <c r="D37" s="208"/>
      <c r="E37" s="209"/>
      <c r="F37" s="210"/>
      <c r="G37" s="412">
        <v>-5745.37</v>
      </c>
      <c r="H37" s="185"/>
      <c r="I37" s="412">
        <v>-5745.37</v>
      </c>
      <c r="J37" s="412">
        <v>-4595.65</v>
      </c>
      <c r="K37" s="185"/>
      <c r="L37" s="412">
        <v>-2948.6</v>
      </c>
    </row>
    <row r="38" spans="1:12" s="173" customFormat="1" ht="24.75" customHeight="1">
      <c r="A38" s="200" t="s">
        <v>238</v>
      </c>
      <c r="B38" s="201"/>
      <c r="C38" s="546" t="s">
        <v>256</v>
      </c>
      <c r="D38" s="549"/>
      <c r="E38" s="550"/>
      <c r="F38" s="210"/>
      <c r="G38" s="185"/>
      <c r="H38" s="185"/>
      <c r="I38" s="185"/>
      <c r="J38" s="185"/>
      <c r="K38" s="185"/>
      <c r="L38" s="185"/>
    </row>
    <row r="39" spans="1:12" s="173" customFormat="1" ht="12.75" customHeight="1">
      <c r="A39" s="200" t="s">
        <v>540</v>
      </c>
      <c r="B39" s="201"/>
      <c r="C39" s="227" t="s">
        <v>292</v>
      </c>
      <c r="D39" s="197"/>
      <c r="E39" s="192"/>
      <c r="F39" s="210"/>
      <c r="G39" s="185"/>
      <c r="H39" s="185"/>
      <c r="I39" s="185"/>
      <c r="J39" s="185"/>
      <c r="K39" s="185"/>
      <c r="L39" s="185"/>
    </row>
    <row r="40" spans="1:12" s="173" customFormat="1" ht="15.75" customHeight="1">
      <c r="A40" s="200" t="s">
        <v>315</v>
      </c>
      <c r="B40" s="201"/>
      <c r="C40" s="503" t="s">
        <v>293</v>
      </c>
      <c r="D40" s="504"/>
      <c r="E40" s="505"/>
      <c r="F40" s="210"/>
      <c r="G40" s="185"/>
      <c r="H40" s="185"/>
      <c r="I40" s="185"/>
      <c r="J40" s="185"/>
      <c r="K40" s="185"/>
      <c r="L40" s="185"/>
    </row>
    <row r="41" spans="1:12" s="173" customFormat="1" ht="12.75" customHeight="1">
      <c r="A41" s="200" t="s">
        <v>316</v>
      </c>
      <c r="B41" s="201"/>
      <c r="C41" s="208" t="s">
        <v>257</v>
      </c>
      <c r="D41" s="208"/>
      <c r="E41" s="209"/>
      <c r="F41" s="210"/>
      <c r="G41" s="185"/>
      <c r="H41" s="185"/>
      <c r="I41" s="185"/>
      <c r="J41" s="185"/>
      <c r="K41" s="185"/>
      <c r="L41" s="185"/>
    </row>
    <row r="42" spans="1:12" s="173" customFormat="1" ht="12.75" customHeight="1">
      <c r="A42" s="186" t="s">
        <v>491</v>
      </c>
      <c r="B42" s="205" t="s">
        <v>258</v>
      </c>
      <c r="C42" s="206"/>
      <c r="D42" s="206"/>
      <c r="E42" s="207"/>
      <c r="F42" s="204"/>
      <c r="G42" s="412">
        <f>G43+G44+G46+G47+G49+G52</f>
        <v>-145524.67</v>
      </c>
      <c r="H42" s="412"/>
      <c r="I42" s="412">
        <f>G42</f>
        <v>-145524.67</v>
      </c>
      <c r="J42" s="185">
        <v>-140584.78</v>
      </c>
      <c r="K42" s="185"/>
      <c r="L42" s="185">
        <v>-140584.78</v>
      </c>
    </row>
    <row r="43" spans="1:12" s="173" customFormat="1" ht="12.75" customHeight="1">
      <c r="A43" s="190" t="s">
        <v>503</v>
      </c>
      <c r="B43" s="196"/>
      <c r="C43" s="227" t="s">
        <v>294</v>
      </c>
      <c r="D43" s="225"/>
      <c r="E43" s="225"/>
      <c r="F43" s="212"/>
      <c r="G43" s="185">
        <v>-109889.75</v>
      </c>
      <c r="H43" s="185"/>
      <c r="I43" s="412">
        <f>G43</f>
        <v>-109889.75</v>
      </c>
      <c r="J43" s="185">
        <v>-102524.68</v>
      </c>
      <c r="K43" s="185"/>
      <c r="L43" s="185">
        <v>-102524.68</v>
      </c>
    </row>
    <row r="44" spans="1:12" s="173" customFormat="1" ht="12.75" customHeight="1">
      <c r="A44" s="190" t="s">
        <v>505</v>
      </c>
      <c r="B44" s="196"/>
      <c r="C44" s="191" t="s">
        <v>295</v>
      </c>
      <c r="D44" s="197"/>
      <c r="E44" s="197"/>
      <c r="F44" s="212"/>
      <c r="G44" s="185">
        <v>-7853.3</v>
      </c>
      <c r="H44" s="185"/>
      <c r="I44" s="412">
        <f aca="true" t="shared" si="0" ref="I44:I52">G44</f>
        <v>-7853.3</v>
      </c>
      <c r="J44" s="185">
        <v>-8093.13</v>
      </c>
      <c r="K44" s="185"/>
      <c r="L44" s="185">
        <v>-8093.13</v>
      </c>
    </row>
    <row r="45" spans="1:12" s="173" customFormat="1" ht="12.75" customHeight="1">
      <c r="A45" s="190" t="s">
        <v>507</v>
      </c>
      <c r="B45" s="196"/>
      <c r="C45" s="191" t="s">
        <v>296</v>
      </c>
      <c r="D45" s="197"/>
      <c r="E45" s="197"/>
      <c r="F45" s="212"/>
      <c r="G45" s="185"/>
      <c r="H45" s="185"/>
      <c r="I45" s="412"/>
      <c r="J45" s="185"/>
      <c r="K45" s="185"/>
      <c r="L45" s="185"/>
    </row>
    <row r="46" spans="1:12" s="173" customFormat="1" ht="12.75" customHeight="1">
      <c r="A46" s="190" t="s">
        <v>509</v>
      </c>
      <c r="B46" s="196"/>
      <c r="C46" s="191" t="s">
        <v>297</v>
      </c>
      <c r="D46" s="197"/>
      <c r="E46" s="197"/>
      <c r="F46" s="212"/>
      <c r="G46" s="412">
        <v>-2341.59</v>
      </c>
      <c r="H46" s="185"/>
      <c r="I46" s="412">
        <f t="shared" si="0"/>
        <v>-2341.59</v>
      </c>
      <c r="J46" s="412">
        <v>-2597.23</v>
      </c>
      <c r="K46" s="185"/>
      <c r="L46" s="412">
        <v>-2597.23</v>
      </c>
    </row>
    <row r="47" spans="1:12" s="173" customFormat="1" ht="12.75" customHeight="1">
      <c r="A47" s="190" t="s">
        <v>511</v>
      </c>
      <c r="B47" s="196"/>
      <c r="C47" s="191" t="s">
        <v>298</v>
      </c>
      <c r="D47" s="197"/>
      <c r="E47" s="197"/>
      <c r="F47" s="204"/>
      <c r="G47" s="412">
        <v>-400</v>
      </c>
      <c r="H47" s="185"/>
      <c r="I47" s="412">
        <f t="shared" si="0"/>
        <v>-400</v>
      </c>
      <c r="J47" s="185">
        <v>-199</v>
      </c>
      <c r="K47" s="185"/>
      <c r="L47" s="185">
        <v>-199</v>
      </c>
    </row>
    <row r="48" spans="1:12" s="173" customFormat="1" ht="12.75" customHeight="1">
      <c r="A48" s="190" t="s">
        <v>513</v>
      </c>
      <c r="B48" s="196"/>
      <c r="C48" s="227" t="s">
        <v>317</v>
      </c>
      <c r="D48" s="225"/>
      <c r="E48" s="225"/>
      <c r="F48" s="204"/>
      <c r="G48" s="185"/>
      <c r="H48" s="185"/>
      <c r="I48" s="412"/>
      <c r="J48" s="185"/>
      <c r="K48" s="185"/>
      <c r="L48" s="185"/>
    </row>
    <row r="49" spans="1:12" s="173" customFormat="1" ht="12.75" customHeight="1">
      <c r="A49" s="190" t="s">
        <v>299</v>
      </c>
      <c r="B49" s="196"/>
      <c r="C49" s="236" t="s">
        <v>300</v>
      </c>
      <c r="D49" s="192"/>
      <c r="E49" s="192"/>
      <c r="F49" s="204"/>
      <c r="G49" s="185">
        <v>-6097.33</v>
      </c>
      <c r="H49" s="185"/>
      <c r="I49" s="412">
        <f t="shared" si="0"/>
        <v>-6097.33</v>
      </c>
      <c r="J49" s="412">
        <v>-9811.8</v>
      </c>
      <c r="K49" s="185"/>
      <c r="L49" s="412">
        <v>-9811.8</v>
      </c>
    </row>
    <row r="50" spans="1:12" s="173" customFormat="1" ht="12.75" customHeight="1">
      <c r="A50" s="190" t="s">
        <v>301</v>
      </c>
      <c r="B50" s="196"/>
      <c r="C50" s="236" t="s">
        <v>259</v>
      </c>
      <c r="D50" s="192"/>
      <c r="E50" s="192"/>
      <c r="F50" s="204"/>
      <c r="G50" s="185"/>
      <c r="H50" s="185"/>
      <c r="I50" s="412"/>
      <c r="J50" s="185"/>
      <c r="K50" s="185"/>
      <c r="L50" s="185"/>
    </row>
    <row r="51" spans="1:12" s="173" customFormat="1" ht="12.75" customHeight="1">
      <c r="A51" s="190" t="s">
        <v>302</v>
      </c>
      <c r="B51" s="196"/>
      <c r="C51" s="236" t="s">
        <v>303</v>
      </c>
      <c r="D51" s="192"/>
      <c r="E51" s="192"/>
      <c r="F51" s="204"/>
      <c r="G51" s="185"/>
      <c r="H51" s="185"/>
      <c r="I51" s="412"/>
      <c r="J51" s="185"/>
      <c r="K51" s="185"/>
      <c r="L51" s="185"/>
    </row>
    <row r="52" spans="1:12" s="173" customFormat="1" ht="12.75" customHeight="1">
      <c r="A52" s="190" t="s">
        <v>304</v>
      </c>
      <c r="B52" s="196"/>
      <c r="C52" s="236" t="s">
        <v>260</v>
      </c>
      <c r="D52" s="192"/>
      <c r="E52" s="192"/>
      <c r="F52" s="204"/>
      <c r="G52" s="185">
        <v>-18942.7</v>
      </c>
      <c r="H52" s="185"/>
      <c r="I52" s="412">
        <f t="shared" si="0"/>
        <v>-18942.7</v>
      </c>
      <c r="J52" s="185">
        <v>-17358.94</v>
      </c>
      <c r="K52" s="185"/>
      <c r="L52" s="185">
        <v>-17358.94</v>
      </c>
    </row>
    <row r="53" spans="1:12" s="173" customFormat="1" ht="12.75" customHeight="1">
      <c r="A53" s="190" t="s">
        <v>305</v>
      </c>
      <c r="B53" s="196"/>
      <c r="C53" s="236" t="s">
        <v>318</v>
      </c>
      <c r="D53" s="192"/>
      <c r="E53" s="192"/>
      <c r="F53" s="204"/>
      <c r="G53" s="185"/>
      <c r="H53" s="185"/>
      <c r="I53" s="185"/>
      <c r="J53" s="185"/>
      <c r="K53" s="185"/>
      <c r="L53" s="185"/>
    </row>
    <row r="54" spans="1:12" s="173" customFormat="1" ht="12.75" customHeight="1">
      <c r="A54" s="190" t="s">
        <v>306</v>
      </c>
      <c r="B54" s="196"/>
      <c r="C54" s="236" t="s">
        <v>262</v>
      </c>
      <c r="D54" s="192"/>
      <c r="E54" s="192"/>
      <c r="F54" s="204"/>
      <c r="G54" s="185"/>
      <c r="H54" s="185"/>
      <c r="I54" s="185"/>
      <c r="J54" s="185"/>
      <c r="K54" s="185"/>
      <c r="L54" s="185"/>
    </row>
    <row r="55" spans="1:12" s="173" customFormat="1" ht="24.75" customHeight="1">
      <c r="A55" s="183" t="s">
        <v>494</v>
      </c>
      <c r="B55" s="498" t="s">
        <v>263</v>
      </c>
      <c r="C55" s="499"/>
      <c r="D55" s="500"/>
      <c r="E55" s="501"/>
      <c r="F55" s="210"/>
      <c r="G55" s="185"/>
      <c r="H55" s="185"/>
      <c r="I55" s="185"/>
      <c r="J55" s="412"/>
      <c r="K55" s="185"/>
      <c r="L55" s="412"/>
    </row>
    <row r="56" spans="1:12" s="173" customFormat="1" ht="24.75" customHeight="1">
      <c r="A56" s="186" t="s">
        <v>487</v>
      </c>
      <c r="B56" s="545" t="s">
        <v>264</v>
      </c>
      <c r="C56" s="546"/>
      <c r="D56" s="546"/>
      <c r="E56" s="547"/>
      <c r="F56" s="204"/>
      <c r="G56" s="185"/>
      <c r="H56" s="185"/>
      <c r="I56" s="185"/>
      <c r="J56" s="412"/>
      <c r="K56" s="185"/>
      <c r="L56" s="412"/>
    </row>
    <row r="57" spans="1:12" s="173" customFormat="1" ht="24.75" customHeight="1">
      <c r="A57" s="186" t="s">
        <v>489</v>
      </c>
      <c r="B57" s="525" t="s">
        <v>265</v>
      </c>
      <c r="C57" s="526"/>
      <c r="D57" s="526"/>
      <c r="E57" s="527"/>
      <c r="F57" s="204"/>
      <c r="G57" s="185"/>
      <c r="H57" s="185"/>
      <c r="I57" s="185"/>
      <c r="J57" s="185"/>
      <c r="K57" s="185"/>
      <c r="L57" s="185"/>
    </row>
    <row r="58" spans="1:12" s="173" customFormat="1" ht="12.75" customHeight="1">
      <c r="A58" s="186" t="s">
        <v>491</v>
      </c>
      <c r="B58" s="525" t="s">
        <v>266</v>
      </c>
      <c r="C58" s="526"/>
      <c r="D58" s="500"/>
      <c r="E58" s="501"/>
      <c r="F58" s="204"/>
      <c r="G58" s="185"/>
      <c r="H58" s="185"/>
      <c r="I58" s="185"/>
      <c r="J58" s="185"/>
      <c r="K58" s="185"/>
      <c r="L58" s="185"/>
    </row>
    <row r="59" spans="1:12" s="195" customFormat="1" ht="12.75" customHeight="1">
      <c r="A59" s="213" t="s">
        <v>493</v>
      </c>
      <c r="B59" s="237" t="s">
        <v>267</v>
      </c>
      <c r="C59" s="238"/>
      <c r="D59" s="238"/>
      <c r="E59" s="239"/>
      <c r="F59" s="240"/>
      <c r="G59" s="194"/>
      <c r="H59" s="194"/>
      <c r="I59" s="194"/>
      <c r="J59" s="194"/>
      <c r="K59" s="194"/>
      <c r="L59" s="194"/>
    </row>
    <row r="60" spans="1:12" s="195" customFormat="1" ht="24.75" customHeight="1">
      <c r="A60" s="213" t="s">
        <v>276</v>
      </c>
      <c r="B60" s="502" t="s">
        <v>268</v>
      </c>
      <c r="C60" s="503"/>
      <c r="D60" s="513"/>
      <c r="E60" s="511"/>
      <c r="F60" s="240"/>
      <c r="G60" s="194"/>
      <c r="H60" s="194"/>
      <c r="I60" s="194"/>
      <c r="J60" s="194"/>
      <c r="K60" s="194"/>
      <c r="L60" s="194"/>
    </row>
    <row r="61" spans="1:12" s="195" customFormat="1" ht="18.75" customHeight="1">
      <c r="A61" s="213" t="s">
        <v>277</v>
      </c>
      <c r="B61" s="502" t="s">
        <v>269</v>
      </c>
      <c r="C61" s="503"/>
      <c r="D61" s="504"/>
      <c r="E61" s="505"/>
      <c r="F61" s="240"/>
      <c r="G61" s="194"/>
      <c r="H61" s="194"/>
      <c r="I61" s="194"/>
      <c r="J61" s="194"/>
      <c r="K61" s="194"/>
      <c r="L61" s="194"/>
    </row>
    <row r="62" spans="1:12" s="195" customFormat="1" ht="24.75" customHeight="1">
      <c r="A62" s="181" t="s">
        <v>495</v>
      </c>
      <c r="B62" s="514" t="s">
        <v>270</v>
      </c>
      <c r="C62" s="515"/>
      <c r="D62" s="504"/>
      <c r="E62" s="505"/>
      <c r="F62" s="199"/>
      <c r="G62" s="194"/>
      <c r="H62" s="194"/>
      <c r="I62" s="194"/>
      <c r="J62" s="194"/>
      <c r="K62" s="194"/>
      <c r="L62" s="194"/>
    </row>
    <row r="63" spans="1:12" s="195" customFormat="1" ht="12.75" customHeight="1">
      <c r="A63" s="213" t="s">
        <v>487</v>
      </c>
      <c r="B63" s="241" t="s">
        <v>271</v>
      </c>
      <c r="C63" s="196"/>
      <c r="D63" s="196"/>
      <c r="E63" s="199"/>
      <c r="F63" s="199"/>
      <c r="G63" s="194"/>
      <c r="H63" s="194"/>
      <c r="I63" s="194"/>
      <c r="J63" s="194"/>
      <c r="K63" s="194"/>
      <c r="L63" s="194"/>
    </row>
    <row r="64" spans="1:12" s="195" customFormat="1" ht="12.75" customHeight="1">
      <c r="A64" s="213" t="s">
        <v>489</v>
      </c>
      <c r="B64" s="237" t="s">
        <v>278</v>
      </c>
      <c r="C64" s="242"/>
      <c r="D64" s="238"/>
      <c r="E64" s="239"/>
      <c r="F64" s="199"/>
      <c r="G64" s="194"/>
      <c r="H64" s="194"/>
      <c r="I64" s="194"/>
      <c r="J64" s="194"/>
      <c r="K64" s="194"/>
      <c r="L64" s="194"/>
    </row>
    <row r="65" spans="1:12" s="195" customFormat="1" ht="24.75" customHeight="1">
      <c r="A65" s="213" t="s">
        <v>491</v>
      </c>
      <c r="B65" s="502" t="s">
        <v>307</v>
      </c>
      <c r="C65" s="503"/>
      <c r="D65" s="504"/>
      <c r="E65" s="505"/>
      <c r="F65" s="199"/>
      <c r="G65" s="194"/>
      <c r="H65" s="194"/>
      <c r="I65" s="194"/>
      <c r="J65" s="194"/>
      <c r="K65" s="194"/>
      <c r="L65" s="194"/>
    </row>
    <row r="66" spans="1:12" s="195" customFormat="1" ht="30" customHeight="1">
      <c r="A66" s="213" t="s">
        <v>524</v>
      </c>
      <c r="B66" s="502" t="s">
        <v>319</v>
      </c>
      <c r="C66" s="512"/>
      <c r="D66" s="513"/>
      <c r="E66" s="511"/>
      <c r="F66" s="199"/>
      <c r="G66" s="194"/>
      <c r="H66" s="194"/>
      <c r="I66" s="194"/>
      <c r="J66" s="194"/>
      <c r="K66" s="194"/>
      <c r="L66" s="194"/>
    </row>
    <row r="67" spans="1:12" s="195" customFormat="1" ht="12.75">
      <c r="A67" s="190" t="s">
        <v>597</v>
      </c>
      <c r="B67" s="243"/>
      <c r="C67" s="244"/>
      <c r="D67" s="191" t="s">
        <v>246</v>
      </c>
      <c r="E67" s="197"/>
      <c r="F67" s="240"/>
      <c r="G67" s="194"/>
      <c r="H67" s="194"/>
      <c r="I67" s="194"/>
      <c r="J67" s="194"/>
      <c r="K67" s="194"/>
      <c r="L67" s="194"/>
    </row>
    <row r="68" spans="1:12" s="195" customFormat="1" ht="12.75" customHeight="1">
      <c r="A68" s="190" t="s">
        <v>598</v>
      </c>
      <c r="B68" s="196"/>
      <c r="C68" s="245"/>
      <c r="D68" s="191" t="s">
        <v>522</v>
      </c>
      <c r="E68" s="197"/>
      <c r="F68" s="199"/>
      <c r="G68" s="194"/>
      <c r="H68" s="194"/>
      <c r="I68" s="194"/>
      <c r="J68" s="194"/>
      <c r="K68" s="194"/>
      <c r="L68" s="194"/>
    </row>
    <row r="69" spans="1:12" s="195" customFormat="1" ht="24.75" customHeight="1">
      <c r="A69" s="190" t="s">
        <v>308</v>
      </c>
      <c r="B69" s="196"/>
      <c r="C69" s="227"/>
      <c r="D69" s="503" t="s">
        <v>320</v>
      </c>
      <c r="E69" s="511"/>
      <c r="F69" s="246"/>
      <c r="G69" s="194"/>
      <c r="H69" s="194"/>
      <c r="I69" s="194"/>
      <c r="J69" s="194"/>
      <c r="K69" s="194"/>
      <c r="L69" s="194"/>
    </row>
    <row r="70" spans="1:12" s="195" customFormat="1" ht="12.75" customHeight="1">
      <c r="A70" s="190" t="s">
        <v>309</v>
      </c>
      <c r="B70" s="196"/>
      <c r="C70" s="227"/>
      <c r="D70" s="191" t="s">
        <v>321</v>
      </c>
      <c r="E70" s="192"/>
      <c r="F70" s="199"/>
      <c r="G70" s="194"/>
      <c r="H70" s="194"/>
      <c r="I70" s="194"/>
      <c r="J70" s="194"/>
      <c r="K70" s="194"/>
      <c r="L70" s="194"/>
    </row>
    <row r="71" spans="1:12" s="173" customFormat="1" ht="36" customHeight="1">
      <c r="A71" s="200" t="s">
        <v>516</v>
      </c>
      <c r="B71" s="502" t="s">
        <v>310</v>
      </c>
      <c r="C71" s="512"/>
      <c r="D71" s="513"/>
      <c r="E71" s="511"/>
      <c r="F71" s="212"/>
      <c r="G71" s="185"/>
      <c r="H71" s="185"/>
      <c r="I71" s="185"/>
      <c r="J71" s="185"/>
      <c r="K71" s="185"/>
      <c r="L71" s="185"/>
    </row>
    <row r="72" spans="1:12" s="173" customFormat="1" ht="12.75">
      <c r="A72" s="200" t="s">
        <v>210</v>
      </c>
      <c r="B72" s="211" t="s">
        <v>311</v>
      </c>
      <c r="C72" s="202"/>
      <c r="D72" s="247"/>
      <c r="E72" s="248"/>
      <c r="F72" s="212"/>
      <c r="G72" s="185"/>
      <c r="H72" s="185"/>
      <c r="I72" s="185"/>
      <c r="J72" s="185"/>
      <c r="K72" s="185"/>
      <c r="L72" s="185"/>
    </row>
    <row r="73" spans="1:12" s="173" customFormat="1" ht="12.75">
      <c r="A73" s="200" t="s">
        <v>213</v>
      </c>
      <c r="B73" s="211" t="s">
        <v>272</v>
      </c>
      <c r="C73" s="202"/>
      <c r="D73" s="214"/>
      <c r="E73" s="215"/>
      <c r="F73" s="212"/>
      <c r="G73" s="185"/>
      <c r="H73" s="185"/>
      <c r="I73" s="185"/>
      <c r="J73" s="185"/>
      <c r="K73" s="185"/>
      <c r="L73" s="185"/>
    </row>
    <row r="74" spans="1:12" s="173" customFormat="1" ht="39" customHeight="1">
      <c r="A74" s="183" t="s">
        <v>519</v>
      </c>
      <c r="B74" s="506" t="s">
        <v>312</v>
      </c>
      <c r="C74" s="507"/>
      <c r="D74" s="507"/>
      <c r="E74" s="508"/>
      <c r="F74" s="216"/>
      <c r="G74" s="185"/>
      <c r="H74" s="185"/>
      <c r="I74" s="185"/>
      <c r="J74" s="185"/>
      <c r="K74" s="185"/>
      <c r="L74" s="185"/>
    </row>
    <row r="75" spans="1:12" s="173" customFormat="1" ht="24.75" customHeight="1">
      <c r="A75" s="183"/>
      <c r="B75" s="498" t="s">
        <v>273</v>
      </c>
      <c r="C75" s="544"/>
      <c r="D75" s="500"/>
      <c r="E75" s="501"/>
      <c r="F75" s="216"/>
      <c r="G75" s="412">
        <v>2568.71</v>
      </c>
      <c r="H75" s="185"/>
      <c r="I75" s="412">
        <v>2568.71</v>
      </c>
      <c r="J75" s="412">
        <v>135.6</v>
      </c>
      <c r="K75" s="185"/>
      <c r="L75" s="412">
        <v>135.6</v>
      </c>
    </row>
    <row r="76" spans="1:12" s="173" customFormat="1" ht="24.75" customHeight="1">
      <c r="A76" s="249"/>
      <c r="B76" s="498" t="s">
        <v>274</v>
      </c>
      <c r="C76" s="499"/>
      <c r="D76" s="500"/>
      <c r="E76" s="501"/>
      <c r="F76" s="204"/>
      <c r="G76" s="185">
        <v>1316.66</v>
      </c>
      <c r="H76" s="185"/>
      <c r="I76" s="185">
        <v>1316.66</v>
      </c>
      <c r="J76" s="185">
        <v>1181.06</v>
      </c>
      <c r="K76" s="185"/>
      <c r="L76" s="185">
        <v>1181.06</v>
      </c>
    </row>
    <row r="77" spans="1:12" s="173" customFormat="1" ht="24.75" customHeight="1">
      <c r="A77" s="250"/>
      <c r="B77" s="494" t="s">
        <v>275</v>
      </c>
      <c r="C77" s="495"/>
      <c r="D77" s="496"/>
      <c r="E77" s="497"/>
      <c r="F77" s="204"/>
      <c r="G77" s="185">
        <v>3885.37</v>
      </c>
      <c r="H77" s="185"/>
      <c r="I77" s="185">
        <v>3885.37</v>
      </c>
      <c r="J77" s="185">
        <v>1316.66</v>
      </c>
      <c r="K77" s="185"/>
      <c r="L77" s="185">
        <v>1316.66</v>
      </c>
    </row>
    <row r="78" spans="1:11" s="173" customFormat="1" ht="12.75">
      <c r="A78" s="217"/>
      <c r="B78" s="218"/>
      <c r="C78" s="218"/>
      <c r="D78" s="218"/>
      <c r="E78" s="218"/>
      <c r="F78" s="218"/>
      <c r="G78" s="219"/>
      <c r="H78" s="219"/>
      <c r="I78" s="219"/>
      <c r="J78" s="219"/>
      <c r="K78" s="219"/>
    </row>
    <row r="79" spans="1:11" s="173" customFormat="1" ht="12.75">
      <c r="A79" s="217"/>
      <c r="B79" s="218"/>
      <c r="C79" s="218"/>
      <c r="D79" s="218"/>
      <c r="E79" s="218"/>
      <c r="F79" s="218"/>
      <c r="G79" s="219"/>
      <c r="H79" s="219"/>
      <c r="I79" s="219"/>
      <c r="J79" s="219"/>
      <c r="K79" s="219"/>
    </row>
    <row r="80" spans="1:11" s="173" customFormat="1" ht="12.75">
      <c r="A80" s="251" t="s">
        <v>349</v>
      </c>
      <c r="B80" s="252"/>
      <c r="C80" s="252"/>
      <c r="D80" s="252"/>
      <c r="E80" s="414" t="s">
        <v>659</v>
      </c>
      <c r="F80" s="252"/>
      <c r="G80" s="252"/>
      <c r="H80" s="253"/>
      <c r="I80" s="254"/>
      <c r="J80" s="414" t="s">
        <v>660</v>
      </c>
      <c r="K80" s="252"/>
    </row>
    <row r="81" spans="1:11" s="173" customFormat="1" ht="13.5" customHeight="1">
      <c r="A81" s="493" t="s">
        <v>347</v>
      </c>
      <c r="B81" s="493"/>
      <c r="C81" s="493"/>
      <c r="D81" s="493"/>
      <c r="E81" s="493"/>
      <c r="F81" s="493"/>
      <c r="G81" s="493"/>
      <c r="H81" s="255" t="s">
        <v>313</v>
      </c>
      <c r="I81" s="178"/>
      <c r="J81" s="524" t="s">
        <v>562</v>
      </c>
      <c r="K81" s="524"/>
    </row>
    <row r="82" spans="1:5" s="173" customFormat="1" ht="12.75">
      <c r="A82" s="509" t="s">
        <v>348</v>
      </c>
      <c r="B82" s="509"/>
      <c r="C82" s="509"/>
      <c r="D82" s="509"/>
      <c r="E82" s="509"/>
    </row>
    <row r="83" s="173" customFormat="1" ht="12.75"/>
    <row r="84" spans="1:12" s="173" customFormat="1" ht="12.75">
      <c r="A84" s="256" t="s">
        <v>349</v>
      </c>
      <c r="B84" s="257"/>
      <c r="C84" s="257"/>
      <c r="D84" s="257"/>
      <c r="E84" s="415" t="s">
        <v>666</v>
      </c>
      <c r="F84" s="257"/>
      <c r="G84" s="257"/>
      <c r="H84" s="258"/>
      <c r="I84" s="259"/>
      <c r="J84" s="415" t="s">
        <v>662</v>
      </c>
      <c r="K84" s="257"/>
      <c r="L84" s="195"/>
    </row>
    <row r="85" spans="1:12" s="173" customFormat="1" ht="12.75">
      <c r="A85" s="519" t="s">
        <v>339</v>
      </c>
      <c r="B85" s="519"/>
      <c r="C85" s="519"/>
      <c r="D85" s="519"/>
      <c r="E85" s="519"/>
      <c r="F85" s="519"/>
      <c r="G85" s="519"/>
      <c r="H85" s="222" t="s">
        <v>313</v>
      </c>
      <c r="I85" s="179"/>
      <c r="J85" s="520" t="s">
        <v>562</v>
      </c>
      <c r="K85" s="520"/>
      <c r="L85" s="195"/>
    </row>
    <row r="86" s="173" customFormat="1" ht="12.75">
      <c r="F86" s="219"/>
    </row>
    <row r="87" s="173" customFormat="1" ht="12.75">
      <c r="F87" s="219"/>
    </row>
    <row r="88" s="173" customFormat="1" ht="12.75">
      <c r="F88" s="219"/>
    </row>
    <row r="89" s="173" customFormat="1" ht="12.75">
      <c r="F89" s="219"/>
    </row>
    <row r="90" s="173" customFormat="1" ht="12.75">
      <c r="F90" s="219"/>
    </row>
    <row r="91" s="173" customFormat="1" ht="12.75">
      <c r="F91" s="219"/>
    </row>
    <row r="92" s="173" customFormat="1" ht="12.75">
      <c r="F92" s="219"/>
    </row>
    <row r="93" s="173" customFormat="1" ht="12.75">
      <c r="F93" s="219"/>
    </row>
    <row r="94" s="173" customFormat="1" ht="12.75">
      <c r="F94" s="219"/>
    </row>
    <row r="95" s="173" customFormat="1" ht="12.75">
      <c r="F95" s="219"/>
    </row>
    <row r="96" s="173" customFormat="1" ht="12.75">
      <c r="F96" s="219"/>
    </row>
    <row r="97" s="173" customFormat="1" ht="12.75">
      <c r="F97" s="219"/>
    </row>
    <row r="98" s="173" customFormat="1" ht="12.75">
      <c r="F98" s="219"/>
    </row>
    <row r="99" s="173" customFormat="1" ht="12.75">
      <c r="F99" s="219"/>
    </row>
    <row r="100" s="173" customFormat="1" ht="12.75">
      <c r="F100" s="219"/>
    </row>
    <row r="101" s="173" customFormat="1" ht="12.75">
      <c r="F101" s="219"/>
    </row>
    <row r="102" s="173" customFormat="1" ht="12.75">
      <c r="F102" s="219"/>
    </row>
    <row r="103" s="173" customFormat="1" ht="12.75">
      <c r="F103" s="219"/>
    </row>
    <row r="104" s="173" customFormat="1" ht="12.75">
      <c r="F104" s="219"/>
    </row>
    <row r="105" s="173" customFormat="1" ht="12.75">
      <c r="F105" s="219"/>
    </row>
    <row r="106" s="173" customFormat="1" ht="12.75">
      <c r="F106" s="219"/>
    </row>
  </sheetData>
  <sheetProtection/>
  <mergeCells count="42">
    <mergeCell ref="A13:L13"/>
    <mergeCell ref="A12:F12"/>
    <mergeCell ref="B75:E75"/>
    <mergeCell ref="B58:E58"/>
    <mergeCell ref="B55:E55"/>
    <mergeCell ref="B56:E56"/>
    <mergeCell ref="A14:L14"/>
    <mergeCell ref="J19:L19"/>
    <mergeCell ref="F18:L18"/>
    <mergeCell ref="C38:E38"/>
    <mergeCell ref="A5:L6"/>
    <mergeCell ref="F19:F20"/>
    <mergeCell ref="A7:L7"/>
    <mergeCell ref="A8:L8"/>
    <mergeCell ref="A9:L9"/>
    <mergeCell ref="A10:L11"/>
    <mergeCell ref="A16:L16"/>
    <mergeCell ref="G19:I19"/>
    <mergeCell ref="A19:A20"/>
    <mergeCell ref="B19:E20"/>
    <mergeCell ref="A85:G85"/>
    <mergeCell ref="J85:K85"/>
    <mergeCell ref="C40:E40"/>
    <mergeCell ref="B22:E22"/>
    <mergeCell ref="D27:E27"/>
    <mergeCell ref="B24:E24"/>
    <mergeCell ref="J81:K81"/>
    <mergeCell ref="B60:E60"/>
    <mergeCell ref="B57:E57"/>
    <mergeCell ref="B71:E71"/>
    <mergeCell ref="A17:L17"/>
    <mergeCell ref="D69:E69"/>
    <mergeCell ref="B61:E61"/>
    <mergeCell ref="B66:E66"/>
    <mergeCell ref="B62:E62"/>
    <mergeCell ref="B21:E21"/>
    <mergeCell ref="A81:G81"/>
    <mergeCell ref="B77:E77"/>
    <mergeCell ref="B76:E76"/>
    <mergeCell ref="B65:E65"/>
    <mergeCell ref="B74:E74"/>
    <mergeCell ref="A82:E82"/>
  </mergeCells>
  <printOptions horizontalCentered="1"/>
  <pageMargins left="0.6299212598425197" right="0.35433070866141736" top="0.5905511811023623" bottom="0.5905511811023623" header="0.31496062992125984" footer="0.31496062992125984"/>
  <pageSetup fitToHeight="2" fitToWidth="1" horizontalDpi="600" verticalDpi="600" orientation="portrait" paperSize="9" scale="82" r:id="rId1"/>
  <rowBreaks count="2" manualBreakCount="2">
    <brk id="52" max="11" man="1"/>
    <brk id="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SheetLayoutView="100" zoomScalePageLayoutView="0" workbookViewId="0" topLeftCell="A20">
      <selection activeCell="F30" sqref="F30"/>
    </sheetView>
  </sheetViews>
  <sheetFormatPr defaultColWidth="9.140625" defaultRowHeight="12.75"/>
  <cols>
    <col min="1" max="1" width="6.421875" style="120" bestFit="1" customWidth="1"/>
    <col min="2" max="2" width="30.57421875" style="120" bestFit="1" customWidth="1"/>
    <col min="3" max="3" width="13.421875" style="120" customWidth="1"/>
    <col min="4" max="4" width="10.421875" style="120" customWidth="1"/>
    <col min="5" max="5" width="15.28125" style="120" customWidth="1"/>
    <col min="6" max="6" width="15.421875" style="120" customWidth="1"/>
    <col min="7" max="7" width="9.140625" style="120" customWidth="1"/>
    <col min="8" max="8" width="12.140625" style="120" bestFit="1" customWidth="1"/>
    <col min="9" max="9" width="11.421875" style="120" customWidth="1"/>
    <col min="10" max="16384" width="9.140625" style="120" customWidth="1"/>
  </cols>
  <sheetData>
    <row r="1" spans="1:10" ht="12.75">
      <c r="A1" s="118"/>
      <c r="B1" s="118"/>
      <c r="C1" s="118"/>
      <c r="D1" s="118"/>
      <c r="E1" s="118"/>
      <c r="F1" s="118"/>
      <c r="G1" s="118"/>
      <c r="H1" s="119"/>
      <c r="J1" s="118"/>
    </row>
    <row r="2" spans="1:10" ht="12.75">
      <c r="A2" s="118"/>
      <c r="B2" s="118"/>
      <c r="C2" s="118"/>
      <c r="D2" s="118"/>
      <c r="E2" s="118"/>
      <c r="F2" s="118"/>
      <c r="G2" s="118"/>
      <c r="H2" s="121" t="s">
        <v>411</v>
      </c>
      <c r="I2" s="118"/>
      <c r="J2" s="118"/>
    </row>
    <row r="3" spans="1:10" ht="12.75">
      <c r="A3" s="118"/>
      <c r="B3" s="118"/>
      <c r="C3" s="118"/>
      <c r="D3" s="118"/>
      <c r="E3" s="118"/>
      <c r="F3" s="118"/>
      <c r="G3" s="118"/>
      <c r="H3" s="121" t="s">
        <v>412</v>
      </c>
      <c r="I3" s="118"/>
      <c r="J3" s="118"/>
    </row>
    <row r="4" spans="1:10" ht="8.2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7.25" customHeight="1">
      <c r="A5" s="555" t="s">
        <v>413</v>
      </c>
      <c r="B5" s="556"/>
      <c r="C5" s="556"/>
      <c r="D5" s="556"/>
      <c r="E5" s="556"/>
      <c r="F5" s="556"/>
      <c r="G5" s="556"/>
      <c r="H5" s="556"/>
      <c r="I5" s="556"/>
      <c r="J5" s="556"/>
    </row>
    <row r="6" spans="1:10" ht="12.7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5.75">
      <c r="A7" s="553" t="s">
        <v>414</v>
      </c>
      <c r="B7" s="554"/>
      <c r="C7" s="554"/>
      <c r="D7" s="554"/>
      <c r="E7" s="554"/>
      <c r="F7" s="554"/>
      <c r="G7" s="554"/>
      <c r="H7" s="554"/>
      <c r="I7" s="554"/>
      <c r="J7" s="554"/>
    </row>
    <row r="8" spans="1:10" ht="12.75">
      <c r="A8" s="118"/>
      <c r="B8" s="118"/>
      <c r="C8" s="118"/>
      <c r="D8" s="118"/>
      <c r="E8" s="118"/>
      <c r="F8" s="118"/>
      <c r="G8" s="118"/>
      <c r="H8" s="118"/>
      <c r="I8" s="118"/>
      <c r="J8" s="118"/>
    </row>
    <row r="9" spans="1:10" ht="47.25" customHeight="1">
      <c r="A9" s="557" t="s">
        <v>446</v>
      </c>
      <c r="B9" s="551" t="s">
        <v>481</v>
      </c>
      <c r="C9" s="551" t="s">
        <v>583</v>
      </c>
      <c r="D9" s="551" t="s">
        <v>584</v>
      </c>
      <c r="E9" s="551" t="s">
        <v>585</v>
      </c>
      <c r="F9" s="551"/>
      <c r="G9" s="551" t="s">
        <v>415</v>
      </c>
      <c r="H9" s="551"/>
      <c r="I9" s="551" t="s">
        <v>500</v>
      </c>
      <c r="J9" s="551" t="s">
        <v>239</v>
      </c>
    </row>
    <row r="10" spans="1:10" ht="24">
      <c r="A10" s="558"/>
      <c r="B10" s="551"/>
      <c r="C10" s="551"/>
      <c r="D10" s="551"/>
      <c r="E10" s="123" t="s">
        <v>416</v>
      </c>
      <c r="F10" s="123" t="s">
        <v>417</v>
      </c>
      <c r="G10" s="123" t="s">
        <v>418</v>
      </c>
      <c r="H10" s="123" t="s">
        <v>419</v>
      </c>
      <c r="I10" s="551"/>
      <c r="J10" s="551"/>
    </row>
    <row r="11" spans="1:10" ht="12.75">
      <c r="A11" s="124">
        <v>1</v>
      </c>
      <c r="B11" s="125">
        <v>2</v>
      </c>
      <c r="C11" s="125">
        <v>3</v>
      </c>
      <c r="D11" s="125">
        <v>4</v>
      </c>
      <c r="E11" s="125">
        <v>5</v>
      </c>
      <c r="F11" s="125">
        <v>6</v>
      </c>
      <c r="G11" s="125">
        <v>7</v>
      </c>
      <c r="H11" s="124">
        <v>8</v>
      </c>
      <c r="I11" s="125">
        <v>9</v>
      </c>
      <c r="J11" s="125">
        <v>10</v>
      </c>
    </row>
    <row r="12" spans="1:10" ht="24">
      <c r="A12" s="122" t="s">
        <v>447</v>
      </c>
      <c r="B12" s="126" t="s">
        <v>420</v>
      </c>
      <c r="C12" s="127"/>
      <c r="D12" s="128">
        <v>85.21</v>
      </c>
      <c r="E12" s="127"/>
      <c r="F12" s="127"/>
      <c r="G12" s="127"/>
      <c r="H12" s="127"/>
      <c r="I12" s="127"/>
      <c r="J12" s="127">
        <v>85.21</v>
      </c>
    </row>
    <row r="13" spans="1:10" ht="24">
      <c r="A13" s="123" t="s">
        <v>449</v>
      </c>
      <c r="B13" s="129" t="s">
        <v>441</v>
      </c>
      <c r="C13" s="127"/>
      <c r="D13" s="419">
        <f>D14+D15</f>
        <v>7720.3</v>
      </c>
      <c r="E13" s="127"/>
      <c r="F13" s="127"/>
      <c r="G13" s="127"/>
      <c r="H13" s="127"/>
      <c r="I13" s="127"/>
      <c r="J13" s="418">
        <v>7720.3</v>
      </c>
    </row>
    <row r="14" spans="1:10" ht="12.75">
      <c r="A14" s="123" t="s">
        <v>326</v>
      </c>
      <c r="B14" s="130" t="s">
        <v>421</v>
      </c>
      <c r="C14" s="127"/>
      <c r="D14" s="419">
        <v>7720.3</v>
      </c>
      <c r="E14" s="127"/>
      <c r="F14" s="127"/>
      <c r="G14" s="127"/>
      <c r="H14" s="127"/>
      <c r="I14" s="127"/>
      <c r="J14" s="418">
        <v>7720.3</v>
      </c>
    </row>
    <row r="15" spans="1:10" ht="24">
      <c r="A15" s="123" t="s">
        <v>327</v>
      </c>
      <c r="B15" s="130" t="s">
        <v>422</v>
      </c>
      <c r="C15" s="127"/>
      <c r="D15" s="128"/>
      <c r="E15" s="127"/>
      <c r="F15" s="127"/>
      <c r="G15" s="127"/>
      <c r="H15" s="127"/>
      <c r="I15" s="127"/>
      <c r="J15" s="127"/>
    </row>
    <row r="16" spans="1:10" ht="24">
      <c r="A16" s="123" t="s">
        <v>451</v>
      </c>
      <c r="B16" s="129" t="s">
        <v>423</v>
      </c>
      <c r="C16" s="127"/>
      <c r="D16" s="128">
        <f>D17+D18+D19</f>
        <v>7366.67</v>
      </c>
      <c r="E16" s="127"/>
      <c r="F16" s="127"/>
      <c r="G16" s="127"/>
      <c r="H16" s="127"/>
      <c r="I16" s="127"/>
      <c r="J16" s="127">
        <v>7366.67</v>
      </c>
    </row>
    <row r="17" spans="1:10" ht="12.75">
      <c r="A17" s="123" t="s">
        <v>328</v>
      </c>
      <c r="B17" s="130" t="s">
        <v>424</v>
      </c>
      <c r="C17" s="131"/>
      <c r="D17" s="132"/>
      <c r="E17" s="131"/>
      <c r="F17" s="131"/>
      <c r="G17" s="131"/>
      <c r="H17" s="131"/>
      <c r="I17" s="131"/>
      <c r="J17" s="131"/>
    </row>
    <row r="18" spans="1:10" ht="12.75">
      <c r="A18" s="123" t="s">
        <v>329</v>
      </c>
      <c r="B18" s="130" t="s">
        <v>425</v>
      </c>
      <c r="C18" s="131"/>
      <c r="D18" s="132"/>
      <c r="E18" s="131"/>
      <c r="F18" s="131"/>
      <c r="G18" s="131"/>
      <c r="H18" s="131"/>
      <c r="I18" s="131"/>
      <c r="J18" s="131"/>
    </row>
    <row r="19" spans="1:10" ht="12.75">
      <c r="A19" s="123" t="s">
        <v>408</v>
      </c>
      <c r="B19" s="130" t="s">
        <v>426</v>
      </c>
      <c r="C19" s="131"/>
      <c r="D19" s="132">
        <v>7366.67</v>
      </c>
      <c r="E19" s="131"/>
      <c r="F19" s="131"/>
      <c r="G19" s="131"/>
      <c r="H19" s="131"/>
      <c r="I19" s="131"/>
      <c r="J19" s="131">
        <v>7366.67</v>
      </c>
    </row>
    <row r="20" spans="1:10" ht="12.75">
      <c r="A20" s="123" t="s">
        <v>409</v>
      </c>
      <c r="B20" s="130" t="s">
        <v>427</v>
      </c>
      <c r="C20" s="131"/>
      <c r="D20" s="132"/>
      <c r="E20" s="131"/>
      <c r="F20" s="131"/>
      <c r="G20" s="131"/>
      <c r="H20" s="131"/>
      <c r="I20" s="131"/>
      <c r="J20" s="131"/>
    </row>
    <row r="21" spans="1:10" ht="12.75">
      <c r="A21" s="123" t="s">
        <v>452</v>
      </c>
      <c r="B21" s="129" t="s">
        <v>428</v>
      </c>
      <c r="C21" s="133"/>
      <c r="D21" s="133"/>
      <c r="E21" s="133"/>
      <c r="F21" s="133"/>
      <c r="G21" s="133"/>
      <c r="H21" s="133"/>
      <c r="I21" s="133"/>
      <c r="J21" s="133"/>
    </row>
    <row r="22" spans="1:10" ht="24" customHeight="1">
      <c r="A22" s="122" t="s">
        <v>453</v>
      </c>
      <c r="B22" s="134" t="s">
        <v>429</v>
      </c>
      <c r="C22" s="135"/>
      <c r="D22" s="405">
        <f>D12+D13-D16</f>
        <v>438.84000000000015</v>
      </c>
      <c r="E22" s="133"/>
      <c r="F22" s="133"/>
      <c r="G22" s="133"/>
      <c r="H22" s="133"/>
      <c r="I22" s="133"/>
      <c r="J22" s="133">
        <v>438.84</v>
      </c>
    </row>
    <row r="23" spans="1:10" ht="24">
      <c r="A23" s="123" t="s">
        <v>454</v>
      </c>
      <c r="B23" s="136" t="s">
        <v>430</v>
      </c>
      <c r="C23" s="133"/>
      <c r="D23" s="133"/>
      <c r="E23" s="133"/>
      <c r="F23" s="133"/>
      <c r="G23" s="133"/>
      <c r="H23" s="133"/>
      <c r="I23" s="133"/>
      <c r="J23" s="133"/>
    </row>
    <row r="24" spans="1:10" ht="36">
      <c r="A24" s="123" t="s">
        <v>455</v>
      </c>
      <c r="B24" s="136" t="s">
        <v>431</v>
      </c>
      <c r="C24" s="133"/>
      <c r="D24" s="133"/>
      <c r="E24" s="133"/>
      <c r="F24" s="133"/>
      <c r="G24" s="133"/>
      <c r="H24" s="133"/>
      <c r="I24" s="133"/>
      <c r="J24" s="133"/>
    </row>
    <row r="25" spans="1:10" ht="24">
      <c r="A25" s="123" t="s">
        <v>456</v>
      </c>
      <c r="B25" s="137" t="s">
        <v>442</v>
      </c>
      <c r="C25" s="133"/>
      <c r="D25" s="133"/>
      <c r="E25" s="133"/>
      <c r="F25" s="133"/>
      <c r="G25" s="133"/>
      <c r="H25" s="133"/>
      <c r="I25" s="133"/>
      <c r="J25" s="133"/>
    </row>
    <row r="26" spans="1:10" ht="24">
      <c r="A26" s="123" t="s">
        <v>457</v>
      </c>
      <c r="B26" s="137" t="s">
        <v>443</v>
      </c>
      <c r="C26" s="133"/>
      <c r="D26" s="133"/>
      <c r="E26" s="133"/>
      <c r="F26" s="133"/>
      <c r="G26" s="133"/>
      <c r="H26" s="133"/>
      <c r="I26" s="133"/>
      <c r="J26" s="133"/>
    </row>
    <row r="27" spans="1:10" ht="48">
      <c r="A27" s="123" t="s">
        <v>458</v>
      </c>
      <c r="B27" s="137" t="s">
        <v>432</v>
      </c>
      <c r="C27" s="133"/>
      <c r="D27" s="133"/>
      <c r="E27" s="133"/>
      <c r="F27" s="133"/>
      <c r="G27" s="133"/>
      <c r="H27" s="133"/>
      <c r="I27" s="133"/>
      <c r="J27" s="133"/>
    </row>
    <row r="28" spans="1:10" ht="12.75">
      <c r="A28" s="123" t="s">
        <v>433</v>
      </c>
      <c r="B28" s="138" t="s">
        <v>424</v>
      </c>
      <c r="C28" s="133"/>
      <c r="D28" s="133"/>
      <c r="E28" s="133"/>
      <c r="F28" s="133"/>
      <c r="G28" s="133"/>
      <c r="H28" s="133"/>
      <c r="I28" s="133"/>
      <c r="J28" s="133"/>
    </row>
    <row r="29" spans="1:10" ht="12.75">
      <c r="A29" s="123" t="s">
        <v>434</v>
      </c>
      <c r="B29" s="138" t="s">
        <v>425</v>
      </c>
      <c r="C29" s="133"/>
      <c r="D29" s="133"/>
      <c r="E29" s="133"/>
      <c r="F29" s="133"/>
      <c r="G29" s="133"/>
      <c r="H29" s="133"/>
      <c r="I29" s="133"/>
      <c r="J29" s="133"/>
    </row>
    <row r="30" spans="1:10" ht="12.75">
      <c r="A30" s="123" t="s">
        <v>435</v>
      </c>
      <c r="B30" s="138" t="s">
        <v>426</v>
      </c>
      <c r="C30" s="133"/>
      <c r="D30" s="133"/>
      <c r="E30" s="133"/>
      <c r="F30" s="133"/>
      <c r="G30" s="133"/>
      <c r="H30" s="133"/>
      <c r="I30" s="133"/>
      <c r="J30" s="133"/>
    </row>
    <row r="31" spans="1:10" ht="12.75">
      <c r="A31" s="123" t="s">
        <v>436</v>
      </c>
      <c r="B31" s="138" t="s">
        <v>427</v>
      </c>
      <c r="C31" s="133"/>
      <c r="D31" s="133"/>
      <c r="E31" s="133"/>
      <c r="F31" s="133"/>
      <c r="G31" s="133"/>
      <c r="H31" s="133"/>
      <c r="I31" s="133"/>
      <c r="J31" s="133"/>
    </row>
    <row r="32" spans="1:10" ht="12.75">
      <c r="A32" s="123" t="s">
        <v>459</v>
      </c>
      <c r="B32" s="137" t="s">
        <v>437</v>
      </c>
      <c r="C32" s="133"/>
      <c r="D32" s="133"/>
      <c r="E32" s="133"/>
      <c r="F32" s="133"/>
      <c r="G32" s="133"/>
      <c r="H32" s="133"/>
      <c r="I32" s="133"/>
      <c r="J32" s="133"/>
    </row>
    <row r="33" spans="1:10" ht="27.75" customHeight="1">
      <c r="A33" s="122" t="s">
        <v>460</v>
      </c>
      <c r="B33" s="139" t="s">
        <v>444</v>
      </c>
      <c r="C33" s="133"/>
      <c r="D33" s="133"/>
      <c r="E33" s="133"/>
      <c r="F33" s="133"/>
      <c r="G33" s="133"/>
      <c r="H33" s="133"/>
      <c r="I33" s="133"/>
      <c r="J33" s="133"/>
    </row>
    <row r="34" spans="1:10" ht="24">
      <c r="A34" s="122" t="s">
        <v>461</v>
      </c>
      <c r="B34" s="139" t="s">
        <v>445</v>
      </c>
      <c r="C34" s="133"/>
      <c r="D34" s="405">
        <f>D22</f>
        <v>438.84000000000015</v>
      </c>
      <c r="E34" s="133"/>
      <c r="F34" s="133"/>
      <c r="G34" s="133"/>
      <c r="H34" s="133"/>
      <c r="I34" s="133"/>
      <c r="J34" s="133">
        <v>438.84</v>
      </c>
    </row>
    <row r="35" spans="1:10" ht="24">
      <c r="A35" s="122" t="s">
        <v>462</v>
      </c>
      <c r="B35" s="139" t="s">
        <v>438</v>
      </c>
      <c r="C35" s="133"/>
      <c r="D35" s="133">
        <f>D12</f>
        <v>85.21</v>
      </c>
      <c r="E35" s="133"/>
      <c r="F35" s="133"/>
      <c r="G35" s="133"/>
      <c r="H35" s="133"/>
      <c r="I35" s="133"/>
      <c r="J35" s="133">
        <v>85.21</v>
      </c>
    </row>
    <row r="36" spans="1:10" ht="15" customHeight="1">
      <c r="A36" s="140"/>
      <c r="B36" s="140"/>
      <c r="C36" s="118"/>
      <c r="D36" s="118"/>
      <c r="E36" s="141" t="s">
        <v>439</v>
      </c>
      <c r="F36" s="118"/>
      <c r="G36" s="118"/>
      <c r="H36" s="118"/>
      <c r="I36" s="118"/>
      <c r="J36" s="118"/>
    </row>
    <row r="37" spans="1:10" ht="12.75" customHeight="1">
      <c r="A37" s="552" t="s">
        <v>440</v>
      </c>
      <c r="B37" s="552"/>
      <c r="C37" s="552"/>
      <c r="D37" s="552"/>
      <c r="E37" s="552"/>
      <c r="F37" s="552"/>
      <c r="G37" s="552"/>
      <c r="H37" s="118"/>
      <c r="I37" s="118"/>
      <c r="J37" s="118"/>
    </row>
    <row r="38" spans="1:10" ht="12.75">
      <c r="A38" s="118"/>
      <c r="B38" s="118"/>
      <c r="C38" s="118"/>
      <c r="D38" s="118"/>
      <c r="E38" s="118"/>
      <c r="F38" s="118"/>
      <c r="G38" s="118"/>
      <c r="H38" s="118"/>
      <c r="I38" s="118"/>
      <c r="J38" s="118"/>
    </row>
  </sheetData>
  <sheetProtection/>
  <mergeCells count="11">
    <mergeCell ref="A5:J5"/>
    <mergeCell ref="A9:A10"/>
    <mergeCell ref="B9:B10"/>
    <mergeCell ref="C9:C10"/>
    <mergeCell ref="D9:D10"/>
    <mergeCell ref="E9:F9"/>
    <mergeCell ref="G9:H9"/>
    <mergeCell ref="I9:I10"/>
    <mergeCell ref="J9:J10"/>
    <mergeCell ref="A37:G37"/>
    <mergeCell ref="A7:J7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9"/>
  <sheetViews>
    <sheetView showGridLines="0" view="pageBreakPreview" zoomScaleSheetLayoutView="100" zoomScalePageLayoutView="0" workbookViewId="0" topLeftCell="A1">
      <pane ySplit="11" topLeftCell="A48" activePane="bottomLeft" state="frozen"/>
      <selection pane="topLeft" activeCell="A1" sqref="A1"/>
      <selection pane="bottomLeft" activeCell="M51" sqref="M51"/>
    </sheetView>
  </sheetViews>
  <sheetFormatPr defaultColWidth="9.140625" defaultRowHeight="12.75"/>
  <cols>
    <col min="1" max="1" width="5.8515625" style="108" customWidth="1"/>
    <col min="2" max="2" width="0.2890625" style="39" customWidth="1"/>
    <col min="3" max="3" width="1.57421875" style="39" customWidth="1"/>
    <col min="4" max="4" width="24.00390625" style="39" customWidth="1"/>
    <col min="5" max="6" width="8.28125" style="39" customWidth="1"/>
    <col min="7" max="7" width="10.140625" style="39" customWidth="1"/>
    <col min="8" max="8" width="9.421875" style="39" customWidth="1"/>
    <col min="9" max="9" width="8.28125" style="39" customWidth="1"/>
    <col min="10" max="10" width="9.421875" style="39" bestFit="1" customWidth="1"/>
    <col min="11" max="11" width="9.421875" style="39" customWidth="1"/>
    <col min="12" max="14" width="8.28125" style="39" customWidth="1"/>
    <col min="15" max="15" width="10.8515625" style="39" customWidth="1"/>
    <col min="16" max="17" width="8.28125" style="39" customWidth="1"/>
    <col min="18" max="18" width="11.140625" style="39" customWidth="1"/>
    <col min="19" max="16384" width="9.140625" style="39" customWidth="1"/>
  </cols>
  <sheetData>
    <row r="1" ht="12.75">
      <c r="N1" s="100"/>
    </row>
    <row r="2" spans="1:18" ht="12.75">
      <c r="A2" s="35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N2" s="102" t="s">
        <v>356</v>
      </c>
      <c r="O2" s="109"/>
      <c r="P2" s="109"/>
      <c r="Q2" s="109"/>
      <c r="R2" s="109"/>
    </row>
    <row r="3" spans="1:17" ht="14.25" customHeight="1">
      <c r="A3" s="35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35"/>
      <c r="N3" s="35" t="s">
        <v>448</v>
      </c>
      <c r="O3" s="35"/>
      <c r="P3" s="35"/>
      <c r="Q3" s="35"/>
    </row>
    <row r="4" spans="1:18" ht="4.5" customHeight="1">
      <c r="A4" s="35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35"/>
      <c r="N4" s="35"/>
      <c r="O4" s="35"/>
      <c r="P4" s="35"/>
      <c r="Q4" s="35"/>
      <c r="R4" s="35"/>
    </row>
    <row r="5" spans="1:18" ht="31.5" customHeight="1">
      <c r="A5" s="560" t="s">
        <v>357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</row>
    <row r="6" spans="1:18" ht="3" customHeight="1">
      <c r="A6" s="35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22.5" customHeight="1">
      <c r="A7" s="560" t="s">
        <v>358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</row>
    <row r="8" spans="1:18" ht="4.5" customHeight="1">
      <c r="A8" s="35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</row>
    <row r="9" spans="1:18" ht="27" customHeight="1">
      <c r="A9" s="559" t="s">
        <v>359</v>
      </c>
      <c r="B9" s="561" t="s">
        <v>481</v>
      </c>
      <c r="C9" s="561"/>
      <c r="D9" s="561"/>
      <c r="E9" s="559" t="s">
        <v>571</v>
      </c>
      <c r="F9" s="559" t="s">
        <v>572</v>
      </c>
      <c r="G9" s="559"/>
      <c r="H9" s="559" t="s">
        <v>360</v>
      </c>
      <c r="I9" s="559" t="s">
        <v>361</v>
      </c>
      <c r="J9" s="559" t="s">
        <v>575</v>
      </c>
      <c r="K9" s="559" t="s">
        <v>362</v>
      </c>
      <c r="L9" s="559" t="s">
        <v>363</v>
      </c>
      <c r="M9" s="559" t="s">
        <v>578</v>
      </c>
      <c r="N9" s="559" t="s">
        <v>364</v>
      </c>
      <c r="O9" s="559"/>
      <c r="P9" s="559" t="s">
        <v>365</v>
      </c>
      <c r="Q9" s="559" t="s">
        <v>366</v>
      </c>
      <c r="R9" s="559" t="s">
        <v>239</v>
      </c>
    </row>
    <row r="10" spans="1:18" ht="51">
      <c r="A10" s="559"/>
      <c r="B10" s="561"/>
      <c r="C10" s="561"/>
      <c r="D10" s="561"/>
      <c r="E10" s="559"/>
      <c r="F10" s="104" t="s">
        <v>367</v>
      </c>
      <c r="G10" s="104" t="s">
        <v>368</v>
      </c>
      <c r="H10" s="559"/>
      <c r="I10" s="559"/>
      <c r="J10" s="559"/>
      <c r="K10" s="559"/>
      <c r="L10" s="559"/>
      <c r="M10" s="559"/>
      <c r="N10" s="104" t="s">
        <v>369</v>
      </c>
      <c r="O10" s="104" t="s">
        <v>364</v>
      </c>
      <c r="P10" s="559"/>
      <c r="Q10" s="559"/>
      <c r="R10" s="559"/>
    </row>
    <row r="11" spans="1:18" ht="12.75">
      <c r="A11" s="142">
        <v>1</v>
      </c>
      <c r="B11" s="562">
        <v>2</v>
      </c>
      <c r="C11" s="562"/>
      <c r="D11" s="562"/>
      <c r="E11" s="142">
        <v>3</v>
      </c>
      <c r="F11" s="142">
        <v>4</v>
      </c>
      <c r="G11" s="142">
        <v>5</v>
      </c>
      <c r="H11" s="142">
        <v>6</v>
      </c>
      <c r="I11" s="142">
        <v>7</v>
      </c>
      <c r="J11" s="142">
        <v>8</v>
      </c>
      <c r="K11" s="142">
        <v>9</v>
      </c>
      <c r="L11" s="142">
        <v>10</v>
      </c>
      <c r="M11" s="142">
        <v>11</v>
      </c>
      <c r="N11" s="142">
        <v>12</v>
      </c>
      <c r="O11" s="142">
        <v>13</v>
      </c>
      <c r="P11" s="142">
        <v>14</v>
      </c>
      <c r="Q11" s="142">
        <v>15</v>
      </c>
      <c r="R11" s="142">
        <v>16</v>
      </c>
    </row>
    <row r="12" spans="1:18" ht="39.75" customHeight="1">
      <c r="A12" s="263" t="s">
        <v>447</v>
      </c>
      <c r="B12" s="573" t="s">
        <v>370</v>
      </c>
      <c r="C12" s="574"/>
      <c r="D12" s="575"/>
      <c r="E12" s="104"/>
      <c r="F12" s="104"/>
      <c r="G12" s="358">
        <v>2428177.39</v>
      </c>
      <c r="H12" s="358">
        <v>250725.37</v>
      </c>
      <c r="I12" s="104"/>
      <c r="J12" s="104">
        <v>4085.96</v>
      </c>
      <c r="K12" s="104"/>
      <c r="L12" s="104"/>
      <c r="M12" s="358">
        <v>8604.04</v>
      </c>
      <c r="N12" s="104">
        <v>6666.76</v>
      </c>
      <c r="O12" s="104">
        <v>15292.17</v>
      </c>
      <c r="P12" s="104"/>
      <c r="Q12" s="104"/>
      <c r="R12" s="358">
        <f>G12+H12+J12+M12+N12+O12</f>
        <v>2713551.69</v>
      </c>
    </row>
    <row r="13" spans="1:18" ht="25.5" customHeight="1">
      <c r="A13" s="67" t="s">
        <v>449</v>
      </c>
      <c r="B13" s="264"/>
      <c r="C13" s="429" t="s">
        <v>371</v>
      </c>
      <c r="D13" s="567"/>
      <c r="E13" s="260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</row>
    <row r="14" spans="1:18" ht="25.5">
      <c r="A14" s="265" t="s">
        <v>326</v>
      </c>
      <c r="B14" s="266" t="s">
        <v>372</v>
      </c>
      <c r="C14" s="267"/>
      <c r="D14" s="21" t="s">
        <v>373</v>
      </c>
      <c r="E14" s="260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18" ht="25.5">
      <c r="A15" s="142" t="s">
        <v>327</v>
      </c>
      <c r="B15" s="267"/>
      <c r="C15" s="267"/>
      <c r="D15" s="98" t="s">
        <v>374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4"/>
      <c r="Q15" s="104"/>
      <c r="R15" s="104"/>
    </row>
    <row r="16" spans="1:18" ht="51" customHeight="1">
      <c r="A16" s="67" t="s">
        <v>451</v>
      </c>
      <c r="B16" s="434" t="s">
        <v>375</v>
      </c>
      <c r="C16" s="570"/>
      <c r="D16" s="571"/>
      <c r="E16" s="260"/>
      <c r="F16" s="105"/>
      <c r="G16" s="105"/>
      <c r="H16" s="105"/>
      <c r="I16" s="105"/>
      <c r="J16" s="105">
        <v>503.94</v>
      </c>
      <c r="K16" s="105"/>
      <c r="L16" s="105"/>
      <c r="M16" s="105"/>
      <c r="N16" s="105"/>
      <c r="O16" s="105"/>
      <c r="P16" s="104"/>
      <c r="Q16" s="104"/>
      <c r="R16" s="104">
        <f>J16+M16</f>
        <v>503.94</v>
      </c>
    </row>
    <row r="17" spans="1:18" ht="12.75">
      <c r="A17" s="107" t="s">
        <v>328</v>
      </c>
      <c r="B17" s="268"/>
      <c r="C17" s="267"/>
      <c r="D17" s="21" t="s">
        <v>376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4"/>
      <c r="Q17" s="104"/>
      <c r="R17" s="104"/>
    </row>
    <row r="18" spans="1:18" ht="12.75">
      <c r="A18" s="67" t="s">
        <v>329</v>
      </c>
      <c r="B18" s="268"/>
      <c r="C18" s="267"/>
      <c r="D18" s="21" t="s">
        <v>377</v>
      </c>
      <c r="E18" s="260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4"/>
      <c r="Q18" s="104"/>
      <c r="R18" s="104"/>
    </row>
    <row r="19" spans="1:18" ht="12.75">
      <c r="A19" s="67" t="s">
        <v>408</v>
      </c>
      <c r="B19" s="268"/>
      <c r="C19" s="267"/>
      <c r="D19" s="21" t="s">
        <v>378</v>
      </c>
      <c r="E19" s="260"/>
      <c r="F19" s="105"/>
      <c r="G19" s="105"/>
      <c r="H19" s="105"/>
      <c r="I19" s="105"/>
      <c r="J19" s="105">
        <v>503.94</v>
      </c>
      <c r="K19" s="105"/>
      <c r="L19" s="105"/>
      <c r="M19" s="105"/>
      <c r="N19" s="105"/>
      <c r="O19" s="105"/>
      <c r="P19" s="104"/>
      <c r="Q19" s="104"/>
      <c r="R19" s="104">
        <f>J19+M19</f>
        <v>503.94</v>
      </c>
    </row>
    <row r="20" spans="1:18" ht="15" customHeight="1">
      <c r="A20" s="67" t="s">
        <v>452</v>
      </c>
      <c r="B20" s="264"/>
      <c r="C20" s="429" t="s">
        <v>428</v>
      </c>
      <c r="D20" s="567"/>
      <c r="E20" s="260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4"/>
      <c r="Q20" s="104"/>
      <c r="R20" s="104">
        <f>J20+N20</f>
        <v>0</v>
      </c>
    </row>
    <row r="21" spans="1:18" ht="54.75" customHeight="1">
      <c r="A21" s="263" t="s">
        <v>453</v>
      </c>
      <c r="B21" s="563" t="s">
        <v>379</v>
      </c>
      <c r="C21" s="563"/>
      <c r="D21" s="563"/>
      <c r="E21" s="104"/>
      <c r="F21" s="104"/>
      <c r="G21" s="358">
        <f aca="true" t="shared" si="0" ref="G21:Q21">G12+G13-G16+G20</f>
        <v>2428177.39</v>
      </c>
      <c r="H21" s="358">
        <f t="shared" si="0"/>
        <v>250725.37</v>
      </c>
      <c r="I21" s="358">
        <f t="shared" si="0"/>
        <v>0</v>
      </c>
      <c r="J21" s="358">
        <f t="shared" si="0"/>
        <v>3582.02</v>
      </c>
      <c r="K21" s="358">
        <f t="shared" si="0"/>
        <v>0</v>
      </c>
      <c r="L21" s="358">
        <f t="shared" si="0"/>
        <v>0</v>
      </c>
      <c r="M21" s="358">
        <f t="shared" si="0"/>
        <v>8604.04</v>
      </c>
      <c r="N21" s="358">
        <f t="shared" si="0"/>
        <v>6666.76</v>
      </c>
      <c r="O21" s="358">
        <f t="shared" si="0"/>
        <v>15292.17</v>
      </c>
      <c r="P21" s="358">
        <f t="shared" si="0"/>
        <v>0</v>
      </c>
      <c r="Q21" s="358">
        <f t="shared" si="0"/>
        <v>0</v>
      </c>
      <c r="R21" s="358">
        <f>SUM(G21:Q21)</f>
        <v>2713047.75</v>
      </c>
    </row>
    <row r="22" spans="1:18" ht="39.75" customHeight="1">
      <c r="A22" s="263" t="s">
        <v>454</v>
      </c>
      <c r="B22" s="564" t="s">
        <v>380</v>
      </c>
      <c r="C22" s="565"/>
      <c r="D22" s="566"/>
      <c r="E22" s="104" t="s">
        <v>323</v>
      </c>
      <c r="F22" s="104"/>
      <c r="G22" s="104">
        <v>341682.41</v>
      </c>
      <c r="H22" s="104">
        <v>78002.96</v>
      </c>
      <c r="I22" s="104"/>
      <c r="J22" s="104">
        <v>4085.96</v>
      </c>
      <c r="K22" s="104"/>
      <c r="L22" s="104"/>
      <c r="M22" s="104">
        <v>7648.47</v>
      </c>
      <c r="N22" s="8" t="s">
        <v>323</v>
      </c>
      <c r="O22" s="104">
        <v>10210.11</v>
      </c>
      <c r="P22" s="104" t="s">
        <v>323</v>
      </c>
      <c r="Q22" s="104" t="s">
        <v>323</v>
      </c>
      <c r="R22" s="104">
        <f>G22+H22+J22+M22+O22</f>
        <v>441629.91</v>
      </c>
    </row>
    <row r="23" spans="1:18" ht="39.75" customHeight="1">
      <c r="A23" s="107" t="s">
        <v>455</v>
      </c>
      <c r="B23" s="268"/>
      <c r="C23" s="429" t="s">
        <v>381</v>
      </c>
      <c r="D23" s="567"/>
      <c r="E23" s="105" t="s">
        <v>323</v>
      </c>
      <c r="F23" s="105"/>
      <c r="G23" s="105"/>
      <c r="H23" s="105"/>
      <c r="I23" s="105"/>
      <c r="J23" s="105"/>
      <c r="K23" s="105"/>
      <c r="L23" s="105"/>
      <c r="M23" s="105"/>
      <c r="N23" s="8" t="s">
        <v>323</v>
      </c>
      <c r="O23" s="105"/>
      <c r="P23" s="105" t="s">
        <v>323</v>
      </c>
      <c r="Q23" s="105" t="s">
        <v>323</v>
      </c>
      <c r="R23" s="104"/>
    </row>
    <row r="24" spans="1:18" ht="38.25" customHeight="1">
      <c r="A24" s="107" t="s">
        <v>456</v>
      </c>
      <c r="B24" s="268"/>
      <c r="C24" s="429" t="s">
        <v>382</v>
      </c>
      <c r="D24" s="567"/>
      <c r="E24" s="105" t="s">
        <v>323</v>
      </c>
      <c r="F24" s="105"/>
      <c r="G24" s="105">
        <v>68681.28</v>
      </c>
      <c r="H24" s="105">
        <v>16714.92</v>
      </c>
      <c r="I24" s="105"/>
      <c r="J24" s="105"/>
      <c r="K24" s="105"/>
      <c r="L24" s="105"/>
      <c r="M24" s="404">
        <v>662.84</v>
      </c>
      <c r="N24" s="8" t="s">
        <v>323</v>
      </c>
      <c r="O24" s="105">
        <v>2146.35</v>
      </c>
      <c r="P24" s="105" t="s">
        <v>323</v>
      </c>
      <c r="Q24" s="105" t="s">
        <v>323</v>
      </c>
      <c r="R24" s="104">
        <f>G24+H24+J24+M24+O24</f>
        <v>88205.39</v>
      </c>
    </row>
    <row r="25" spans="1:18" ht="51" customHeight="1">
      <c r="A25" s="107" t="s">
        <v>457</v>
      </c>
      <c r="B25" s="268"/>
      <c r="C25" s="429" t="s">
        <v>383</v>
      </c>
      <c r="D25" s="567"/>
      <c r="E25" s="105" t="s">
        <v>323</v>
      </c>
      <c r="F25" s="105"/>
      <c r="G25" s="105"/>
      <c r="H25" s="105"/>
      <c r="I25" s="105"/>
      <c r="J25" s="105">
        <v>-503.94</v>
      </c>
      <c r="K25" s="105"/>
      <c r="L25" s="105"/>
      <c r="M25" s="105"/>
      <c r="N25" s="8" t="s">
        <v>323</v>
      </c>
      <c r="O25" s="105"/>
      <c r="P25" s="105" t="s">
        <v>323</v>
      </c>
      <c r="Q25" s="105" t="s">
        <v>323</v>
      </c>
      <c r="R25" s="104">
        <f>J25+M25</f>
        <v>-503.94</v>
      </c>
    </row>
    <row r="26" spans="1:18" ht="12.75">
      <c r="A26" s="269" t="s">
        <v>384</v>
      </c>
      <c r="B26" s="270"/>
      <c r="C26" s="87"/>
      <c r="D26" s="271" t="s">
        <v>376</v>
      </c>
      <c r="E26" s="8" t="s">
        <v>323</v>
      </c>
      <c r="F26" s="105"/>
      <c r="G26" s="105"/>
      <c r="H26" s="105"/>
      <c r="I26" s="105"/>
      <c r="J26" s="105"/>
      <c r="K26" s="105"/>
      <c r="L26" s="105"/>
      <c r="M26" s="105"/>
      <c r="N26" s="8" t="s">
        <v>323</v>
      </c>
      <c r="O26" s="8"/>
      <c r="P26" s="8" t="s">
        <v>323</v>
      </c>
      <c r="Q26" s="8" t="s">
        <v>323</v>
      </c>
      <c r="R26" s="104"/>
    </row>
    <row r="27" spans="1:18" ht="12.75">
      <c r="A27" s="269" t="s">
        <v>385</v>
      </c>
      <c r="B27" s="270"/>
      <c r="C27" s="87"/>
      <c r="D27" s="271" t="s">
        <v>377</v>
      </c>
      <c r="E27" s="8" t="s">
        <v>323</v>
      </c>
      <c r="F27" s="105"/>
      <c r="G27" s="105"/>
      <c r="H27" s="105"/>
      <c r="I27" s="105"/>
      <c r="J27" s="105"/>
      <c r="K27" s="105"/>
      <c r="L27" s="105"/>
      <c r="M27" s="105"/>
      <c r="N27" s="8" t="s">
        <v>323</v>
      </c>
      <c r="O27" s="8"/>
      <c r="P27" s="8" t="s">
        <v>323</v>
      </c>
      <c r="Q27" s="8" t="s">
        <v>323</v>
      </c>
      <c r="R27" s="104"/>
    </row>
    <row r="28" spans="1:18" ht="12.75">
      <c r="A28" s="269" t="s">
        <v>386</v>
      </c>
      <c r="B28" s="270"/>
      <c r="C28" s="87"/>
      <c r="D28" s="271" t="s">
        <v>378</v>
      </c>
      <c r="E28" s="8" t="s">
        <v>323</v>
      </c>
      <c r="F28" s="105"/>
      <c r="G28" s="105"/>
      <c r="H28" s="105"/>
      <c r="I28" s="105"/>
      <c r="J28" s="105">
        <v>-503.94</v>
      </c>
      <c r="K28" s="105"/>
      <c r="L28" s="105"/>
      <c r="M28" s="105"/>
      <c r="N28" s="8" t="s">
        <v>323</v>
      </c>
      <c r="O28" s="8"/>
      <c r="P28" s="8" t="s">
        <v>323</v>
      </c>
      <c r="Q28" s="8" t="s">
        <v>323</v>
      </c>
      <c r="R28" s="104">
        <f>J28+M28</f>
        <v>-503.94</v>
      </c>
    </row>
    <row r="29" spans="1:18" ht="15" customHeight="1">
      <c r="A29" s="107" t="s">
        <v>458</v>
      </c>
      <c r="B29" s="270"/>
      <c r="C29" s="568" t="s">
        <v>428</v>
      </c>
      <c r="D29" s="569"/>
      <c r="E29" s="8" t="s">
        <v>323</v>
      </c>
      <c r="F29" s="105"/>
      <c r="G29" s="105"/>
      <c r="H29" s="105"/>
      <c r="I29" s="105"/>
      <c r="J29" s="105"/>
      <c r="K29" s="105"/>
      <c r="L29" s="105"/>
      <c r="M29" s="105"/>
      <c r="N29" s="8" t="s">
        <v>323</v>
      </c>
      <c r="O29" s="105"/>
      <c r="P29" s="105" t="s">
        <v>323</v>
      </c>
      <c r="Q29" s="105" t="s">
        <v>323</v>
      </c>
      <c r="R29" s="104">
        <f>J29</f>
        <v>0</v>
      </c>
    </row>
    <row r="30" spans="1:18" ht="54.75" customHeight="1">
      <c r="A30" s="263" t="s">
        <v>459</v>
      </c>
      <c r="B30" s="564" t="s">
        <v>387</v>
      </c>
      <c r="C30" s="565"/>
      <c r="D30" s="566"/>
      <c r="E30" s="104" t="s">
        <v>323</v>
      </c>
      <c r="F30" s="104"/>
      <c r="G30" s="104">
        <f aca="true" t="shared" si="1" ref="G30:L30">G22+G24+G29</f>
        <v>410363.68999999994</v>
      </c>
      <c r="H30" s="104">
        <f t="shared" si="1"/>
        <v>94717.88</v>
      </c>
      <c r="I30" s="104">
        <f t="shared" si="1"/>
        <v>0</v>
      </c>
      <c r="J30" s="104">
        <f>J22+J24+J25+J29</f>
        <v>3582.02</v>
      </c>
      <c r="K30" s="104">
        <f t="shared" si="1"/>
        <v>0</v>
      </c>
      <c r="L30" s="104">
        <f t="shared" si="1"/>
        <v>0</v>
      </c>
      <c r="M30" s="358">
        <f>M22+M24+M25+M29</f>
        <v>8311.31</v>
      </c>
      <c r="N30" s="8" t="s">
        <v>323</v>
      </c>
      <c r="O30" s="104">
        <f>O22+O24</f>
        <v>12356.460000000001</v>
      </c>
      <c r="P30" s="104" t="s">
        <v>323</v>
      </c>
      <c r="Q30" s="104" t="s">
        <v>323</v>
      </c>
      <c r="R30" s="104">
        <f>G30+H30+J30+M30+O30</f>
        <v>529331.36</v>
      </c>
    </row>
    <row r="31" spans="1:18" ht="39.75" customHeight="1">
      <c r="A31" s="263" t="s">
        <v>460</v>
      </c>
      <c r="B31" s="576" t="s">
        <v>388</v>
      </c>
      <c r="C31" s="577"/>
      <c r="D31" s="566"/>
      <c r="E31" s="104" t="s">
        <v>323</v>
      </c>
      <c r="F31" s="104"/>
      <c r="G31" s="104"/>
      <c r="H31" s="104"/>
      <c r="I31" s="272"/>
      <c r="J31" s="104"/>
      <c r="K31" s="104"/>
      <c r="L31" s="272"/>
      <c r="M31" s="104"/>
      <c r="N31" s="8" t="s">
        <v>323</v>
      </c>
      <c r="O31" s="104"/>
      <c r="P31" s="104"/>
      <c r="Q31" s="104"/>
      <c r="R31" s="104"/>
    </row>
    <row r="32" spans="1:18" ht="39.75" customHeight="1">
      <c r="A32" s="107" t="s">
        <v>461</v>
      </c>
      <c r="B32" s="268"/>
      <c r="C32" s="429" t="s">
        <v>389</v>
      </c>
      <c r="D32" s="567"/>
      <c r="E32" s="105" t="s">
        <v>323</v>
      </c>
      <c r="F32" s="105"/>
      <c r="G32" s="105"/>
      <c r="H32" s="105"/>
      <c r="I32" s="273"/>
      <c r="J32" s="105"/>
      <c r="K32" s="105"/>
      <c r="L32" s="273"/>
      <c r="M32" s="105"/>
      <c r="N32" s="8" t="s">
        <v>323</v>
      </c>
      <c r="O32" s="105"/>
      <c r="P32" s="105"/>
      <c r="Q32" s="105"/>
      <c r="R32" s="105"/>
    </row>
    <row r="33" spans="1:18" ht="29.25" customHeight="1">
      <c r="A33" s="107" t="s">
        <v>462</v>
      </c>
      <c r="B33" s="268"/>
      <c r="C33" s="429" t="s">
        <v>390</v>
      </c>
      <c r="D33" s="567"/>
      <c r="E33" s="49" t="s">
        <v>323</v>
      </c>
      <c r="F33" s="49"/>
      <c r="G33" s="49"/>
      <c r="H33" s="49"/>
      <c r="I33" s="274"/>
      <c r="J33" s="49"/>
      <c r="K33" s="49"/>
      <c r="L33" s="274"/>
      <c r="M33" s="49"/>
      <c r="N33" s="8" t="s">
        <v>323</v>
      </c>
      <c r="O33" s="49"/>
      <c r="P33" s="49"/>
      <c r="Q33" s="49"/>
      <c r="R33" s="49"/>
    </row>
    <row r="34" spans="1:18" ht="39.75" customHeight="1">
      <c r="A34" s="107" t="s">
        <v>463</v>
      </c>
      <c r="B34" s="268"/>
      <c r="C34" s="429" t="s">
        <v>391</v>
      </c>
      <c r="D34" s="567"/>
      <c r="E34" s="105" t="s">
        <v>323</v>
      </c>
      <c r="F34" s="105"/>
      <c r="G34" s="105"/>
      <c r="H34" s="105"/>
      <c r="I34" s="273"/>
      <c r="J34" s="105"/>
      <c r="K34" s="105"/>
      <c r="L34" s="273"/>
      <c r="M34" s="105"/>
      <c r="N34" s="8" t="s">
        <v>323</v>
      </c>
      <c r="O34" s="105"/>
      <c r="P34" s="105"/>
      <c r="Q34" s="105"/>
      <c r="R34" s="105"/>
    </row>
    <row r="35" spans="1:18" ht="45.75" customHeight="1">
      <c r="A35" s="107" t="s">
        <v>465</v>
      </c>
      <c r="B35" s="268"/>
      <c r="C35" s="429" t="s">
        <v>392</v>
      </c>
      <c r="D35" s="567"/>
      <c r="E35" s="105" t="s">
        <v>323</v>
      </c>
      <c r="F35" s="105"/>
      <c r="G35" s="105"/>
      <c r="H35" s="105"/>
      <c r="I35" s="273"/>
      <c r="J35" s="105"/>
      <c r="K35" s="105"/>
      <c r="L35" s="273"/>
      <c r="M35" s="105"/>
      <c r="N35" s="8" t="s">
        <v>323</v>
      </c>
      <c r="O35" s="105"/>
      <c r="P35" s="105"/>
      <c r="Q35" s="105"/>
      <c r="R35" s="105"/>
    </row>
    <row r="36" spans="1:18" ht="12.75">
      <c r="A36" s="269" t="s">
        <v>393</v>
      </c>
      <c r="B36" s="270"/>
      <c r="C36" s="87"/>
      <c r="D36" s="271" t="s">
        <v>376</v>
      </c>
      <c r="E36" s="8" t="s">
        <v>323</v>
      </c>
      <c r="F36" s="105"/>
      <c r="G36" s="105"/>
      <c r="H36" s="105"/>
      <c r="I36" s="273"/>
      <c r="J36" s="105"/>
      <c r="K36" s="105"/>
      <c r="L36" s="273"/>
      <c r="M36" s="105"/>
      <c r="N36" s="8" t="s">
        <v>323</v>
      </c>
      <c r="O36" s="105"/>
      <c r="P36" s="105"/>
      <c r="Q36" s="105"/>
      <c r="R36" s="105"/>
    </row>
    <row r="37" spans="1:18" ht="12.75">
      <c r="A37" s="269" t="s">
        <v>394</v>
      </c>
      <c r="B37" s="270"/>
      <c r="C37" s="87"/>
      <c r="D37" s="271" t="s">
        <v>377</v>
      </c>
      <c r="E37" s="8" t="s">
        <v>323</v>
      </c>
      <c r="F37" s="105"/>
      <c r="G37" s="105"/>
      <c r="H37" s="105"/>
      <c r="I37" s="273"/>
      <c r="J37" s="105"/>
      <c r="K37" s="105"/>
      <c r="L37" s="273"/>
      <c r="M37" s="105"/>
      <c r="N37" s="8" t="s">
        <v>323</v>
      </c>
      <c r="O37" s="105"/>
      <c r="P37" s="105"/>
      <c r="Q37" s="105"/>
      <c r="R37" s="105"/>
    </row>
    <row r="38" spans="1:18" ht="12.75">
      <c r="A38" s="269" t="s">
        <v>395</v>
      </c>
      <c r="B38" s="270"/>
      <c r="C38" s="87"/>
      <c r="D38" s="271" t="s">
        <v>378</v>
      </c>
      <c r="E38" s="8" t="s">
        <v>323</v>
      </c>
      <c r="F38" s="105"/>
      <c r="G38" s="105"/>
      <c r="H38" s="105"/>
      <c r="I38" s="273"/>
      <c r="J38" s="105"/>
      <c r="K38" s="105"/>
      <c r="L38" s="273"/>
      <c r="M38" s="105"/>
      <c r="N38" s="8" t="s">
        <v>323</v>
      </c>
      <c r="O38" s="105"/>
      <c r="P38" s="105"/>
      <c r="Q38" s="105"/>
      <c r="R38" s="105"/>
    </row>
    <row r="39" spans="1:18" ht="15" customHeight="1">
      <c r="A39" s="107" t="s">
        <v>466</v>
      </c>
      <c r="B39" s="270"/>
      <c r="C39" s="568" t="s">
        <v>428</v>
      </c>
      <c r="D39" s="569"/>
      <c r="E39" s="105" t="s">
        <v>323</v>
      </c>
      <c r="F39" s="105"/>
      <c r="G39" s="105"/>
      <c r="H39" s="105"/>
      <c r="I39" s="273"/>
      <c r="J39" s="273"/>
      <c r="K39" s="273"/>
      <c r="L39" s="273"/>
      <c r="M39" s="105"/>
      <c r="N39" s="8" t="s">
        <v>323</v>
      </c>
      <c r="O39" s="105"/>
      <c r="P39" s="105"/>
      <c r="Q39" s="105"/>
      <c r="R39" s="105"/>
    </row>
    <row r="40" spans="1:18" ht="54.75" customHeight="1">
      <c r="A40" s="263" t="s">
        <v>467</v>
      </c>
      <c r="B40" s="572" t="s">
        <v>0</v>
      </c>
      <c r="C40" s="572"/>
      <c r="D40" s="572"/>
      <c r="E40" s="104" t="s">
        <v>323</v>
      </c>
      <c r="F40" s="104"/>
      <c r="G40" s="104"/>
      <c r="H40" s="104"/>
      <c r="I40" s="104"/>
      <c r="J40" s="104"/>
      <c r="K40" s="104"/>
      <c r="L40" s="104"/>
      <c r="M40" s="104"/>
      <c r="N40" s="4" t="s">
        <v>323</v>
      </c>
      <c r="O40" s="104"/>
      <c r="P40" s="104"/>
      <c r="Q40" s="104"/>
      <c r="R40" s="104"/>
    </row>
    <row r="41" spans="1:18" ht="30.75" customHeight="1">
      <c r="A41" s="263" t="s">
        <v>468</v>
      </c>
      <c r="B41" s="576" t="s">
        <v>637</v>
      </c>
      <c r="C41" s="577"/>
      <c r="D41" s="578"/>
      <c r="E41" s="104"/>
      <c r="F41" s="104" t="s">
        <v>323</v>
      </c>
      <c r="G41" s="104" t="s">
        <v>323</v>
      </c>
      <c r="H41" s="104" t="s">
        <v>323</v>
      </c>
      <c r="I41" s="104"/>
      <c r="J41" s="104" t="s">
        <v>323</v>
      </c>
      <c r="K41" s="104" t="s">
        <v>323</v>
      </c>
      <c r="L41" s="104"/>
      <c r="M41" s="104" t="s">
        <v>323</v>
      </c>
      <c r="N41" s="104"/>
      <c r="O41" s="104" t="s">
        <v>323</v>
      </c>
      <c r="P41" s="104" t="s">
        <v>323</v>
      </c>
      <c r="Q41" s="104" t="s">
        <v>323</v>
      </c>
      <c r="R41" s="104"/>
    </row>
    <row r="42" spans="1:18" ht="45" customHeight="1">
      <c r="A42" s="107" t="s">
        <v>469</v>
      </c>
      <c r="B42" s="579" t="s">
        <v>638</v>
      </c>
      <c r="C42" s="580"/>
      <c r="D42" s="581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</row>
    <row r="43" spans="1:18" ht="39.75" customHeight="1">
      <c r="A43" s="107" t="s">
        <v>470</v>
      </c>
      <c r="B43" s="268"/>
      <c r="C43" s="429" t="s">
        <v>639</v>
      </c>
      <c r="D43" s="567"/>
      <c r="E43" s="105"/>
      <c r="F43" s="105" t="s">
        <v>323</v>
      </c>
      <c r="G43" s="105" t="s">
        <v>323</v>
      </c>
      <c r="H43" s="105" t="s">
        <v>323</v>
      </c>
      <c r="I43" s="105"/>
      <c r="J43" s="105" t="s">
        <v>323</v>
      </c>
      <c r="K43" s="105" t="s">
        <v>323</v>
      </c>
      <c r="L43" s="105"/>
      <c r="M43" s="105" t="s">
        <v>323</v>
      </c>
      <c r="N43" s="105"/>
      <c r="O43" s="105" t="s">
        <v>323</v>
      </c>
      <c r="P43" s="105" t="s">
        <v>323</v>
      </c>
      <c r="Q43" s="105" t="s">
        <v>323</v>
      </c>
      <c r="R43" s="105"/>
    </row>
    <row r="44" spans="1:18" ht="45" customHeight="1">
      <c r="A44" s="107" t="s">
        <v>350</v>
      </c>
      <c r="B44" s="266"/>
      <c r="C44" s="429" t="s">
        <v>640</v>
      </c>
      <c r="D44" s="567"/>
      <c r="E44" s="8"/>
      <c r="F44" s="8" t="s">
        <v>323</v>
      </c>
      <c r="G44" s="8" t="s">
        <v>323</v>
      </c>
      <c r="H44" s="8" t="s">
        <v>323</v>
      </c>
      <c r="I44" s="8"/>
      <c r="J44" s="8" t="s">
        <v>323</v>
      </c>
      <c r="K44" s="8" t="s">
        <v>323</v>
      </c>
      <c r="L44" s="8"/>
      <c r="M44" s="8" t="s">
        <v>323</v>
      </c>
      <c r="N44" s="8"/>
      <c r="O44" s="8" t="s">
        <v>323</v>
      </c>
      <c r="P44" s="8" t="s">
        <v>323</v>
      </c>
      <c r="Q44" s="8" t="s">
        <v>323</v>
      </c>
      <c r="R44" s="8"/>
    </row>
    <row r="45" spans="1:18" ht="12.75">
      <c r="A45" s="269" t="s">
        <v>396</v>
      </c>
      <c r="B45" s="275"/>
      <c r="C45" s="87"/>
      <c r="D45" s="271" t="s">
        <v>641</v>
      </c>
      <c r="E45" s="8"/>
      <c r="F45" s="8" t="s">
        <v>323</v>
      </c>
      <c r="G45" s="8" t="s">
        <v>323</v>
      </c>
      <c r="H45" s="8" t="s">
        <v>323</v>
      </c>
      <c r="I45" s="8"/>
      <c r="J45" s="8" t="s">
        <v>323</v>
      </c>
      <c r="K45" s="8" t="s">
        <v>323</v>
      </c>
      <c r="L45" s="8"/>
      <c r="M45" s="8" t="s">
        <v>323</v>
      </c>
      <c r="N45" s="8"/>
      <c r="O45" s="8" t="s">
        <v>323</v>
      </c>
      <c r="P45" s="8" t="s">
        <v>323</v>
      </c>
      <c r="Q45" s="8" t="s">
        <v>323</v>
      </c>
      <c r="R45" s="8"/>
    </row>
    <row r="46" spans="1:18" ht="12.75">
      <c r="A46" s="269" t="s">
        <v>397</v>
      </c>
      <c r="B46" s="275"/>
      <c r="C46" s="87"/>
      <c r="D46" s="271" t="s">
        <v>642</v>
      </c>
      <c r="E46" s="8"/>
      <c r="F46" s="8" t="s">
        <v>323</v>
      </c>
      <c r="G46" s="8" t="s">
        <v>323</v>
      </c>
      <c r="H46" s="8" t="s">
        <v>323</v>
      </c>
      <c r="I46" s="8"/>
      <c r="J46" s="8" t="s">
        <v>323</v>
      </c>
      <c r="K46" s="8" t="s">
        <v>323</v>
      </c>
      <c r="L46" s="8"/>
      <c r="M46" s="8" t="s">
        <v>323</v>
      </c>
      <c r="N46" s="8"/>
      <c r="O46" s="8" t="s">
        <v>323</v>
      </c>
      <c r="P46" s="8" t="s">
        <v>323</v>
      </c>
      <c r="Q46" s="8" t="s">
        <v>323</v>
      </c>
      <c r="R46" s="8"/>
    </row>
    <row r="47" spans="1:18" ht="12.75">
      <c r="A47" s="269" t="s">
        <v>398</v>
      </c>
      <c r="B47" s="275"/>
      <c r="C47" s="87"/>
      <c r="D47" s="271" t="s">
        <v>643</v>
      </c>
      <c r="E47" s="8"/>
      <c r="F47" s="8" t="s">
        <v>323</v>
      </c>
      <c r="G47" s="8" t="s">
        <v>323</v>
      </c>
      <c r="H47" s="8" t="s">
        <v>323</v>
      </c>
      <c r="I47" s="8"/>
      <c r="J47" s="8" t="s">
        <v>323</v>
      </c>
      <c r="K47" s="8" t="s">
        <v>323</v>
      </c>
      <c r="L47" s="8"/>
      <c r="M47" s="8" t="s">
        <v>323</v>
      </c>
      <c r="N47" s="8"/>
      <c r="O47" s="8" t="s">
        <v>323</v>
      </c>
      <c r="P47" s="8" t="s">
        <v>323</v>
      </c>
      <c r="Q47" s="8" t="s">
        <v>323</v>
      </c>
      <c r="R47" s="8"/>
    </row>
    <row r="48" spans="1:18" ht="15" customHeight="1">
      <c r="A48" s="107" t="s">
        <v>472</v>
      </c>
      <c r="B48" s="270"/>
      <c r="C48" s="568" t="s">
        <v>644</v>
      </c>
      <c r="D48" s="569"/>
      <c r="E48" s="105"/>
      <c r="F48" s="105" t="s">
        <v>323</v>
      </c>
      <c r="G48" s="105" t="s">
        <v>323</v>
      </c>
      <c r="H48" s="105" t="s">
        <v>323</v>
      </c>
      <c r="I48" s="105"/>
      <c r="J48" s="105" t="s">
        <v>323</v>
      </c>
      <c r="K48" s="105" t="s">
        <v>323</v>
      </c>
      <c r="L48" s="105"/>
      <c r="M48" s="105" t="s">
        <v>323</v>
      </c>
      <c r="N48" s="105"/>
      <c r="O48" s="105" t="s">
        <v>323</v>
      </c>
      <c r="P48" s="105" t="s">
        <v>323</v>
      </c>
      <c r="Q48" s="105" t="s">
        <v>323</v>
      </c>
      <c r="R48" s="105"/>
    </row>
    <row r="49" spans="1:18" ht="41.25" customHeight="1">
      <c r="A49" s="263" t="s">
        <v>473</v>
      </c>
      <c r="B49" s="564" t="s">
        <v>645</v>
      </c>
      <c r="C49" s="565"/>
      <c r="D49" s="566"/>
      <c r="E49" s="4"/>
      <c r="F49" s="4" t="s">
        <v>323</v>
      </c>
      <c r="G49" s="4" t="s">
        <v>323</v>
      </c>
      <c r="H49" s="4" t="s">
        <v>323</v>
      </c>
      <c r="I49" s="4"/>
      <c r="J49" s="4" t="s">
        <v>323</v>
      </c>
      <c r="K49" s="4" t="s">
        <v>323</v>
      </c>
      <c r="L49" s="4"/>
      <c r="M49" s="4" t="s">
        <v>323</v>
      </c>
      <c r="N49" s="4"/>
      <c r="O49" s="4" t="s">
        <v>323</v>
      </c>
      <c r="P49" s="4" t="s">
        <v>323</v>
      </c>
      <c r="Q49" s="4" t="s">
        <v>323</v>
      </c>
      <c r="R49" s="4"/>
    </row>
    <row r="50" spans="1:18" ht="54.75" customHeight="1">
      <c r="A50" s="263" t="s">
        <v>351</v>
      </c>
      <c r="B50" s="572" t="s">
        <v>1</v>
      </c>
      <c r="C50" s="572"/>
      <c r="D50" s="572"/>
      <c r="E50" s="104"/>
      <c r="F50" s="104"/>
      <c r="G50" s="358">
        <f aca="true" t="shared" si="2" ref="G50:M50">G21-G30</f>
        <v>2017813.7000000002</v>
      </c>
      <c r="H50" s="358">
        <f t="shared" si="2"/>
        <v>156007.49</v>
      </c>
      <c r="I50" s="358">
        <f t="shared" si="2"/>
        <v>0</v>
      </c>
      <c r="J50" s="358">
        <f t="shared" si="2"/>
        <v>0</v>
      </c>
      <c r="K50" s="358">
        <f t="shared" si="2"/>
        <v>0</v>
      </c>
      <c r="L50" s="358">
        <f t="shared" si="2"/>
        <v>0</v>
      </c>
      <c r="M50" s="358">
        <f t="shared" si="2"/>
        <v>292.7300000000014</v>
      </c>
      <c r="N50" s="358">
        <v>6666.76</v>
      </c>
      <c r="O50" s="358">
        <f>O21-O30</f>
        <v>2935.709999999999</v>
      </c>
      <c r="P50" s="358"/>
      <c r="Q50" s="358"/>
      <c r="R50" s="358">
        <f>SUM(G50:Q50)</f>
        <v>2183716.39</v>
      </c>
    </row>
    <row r="51" spans="1:18" ht="54.75" customHeight="1">
      <c r="A51" s="263" t="s">
        <v>474</v>
      </c>
      <c r="B51" s="572" t="s">
        <v>2</v>
      </c>
      <c r="C51" s="572"/>
      <c r="D51" s="572"/>
      <c r="E51" s="104"/>
      <c r="F51" s="104"/>
      <c r="G51" s="358">
        <f>G12-G22-G31</f>
        <v>2086494.9800000002</v>
      </c>
      <c r="H51" s="358">
        <f>H12-H22-H31</f>
        <v>172722.40999999997</v>
      </c>
      <c r="I51" s="358"/>
      <c r="J51" s="358">
        <f aca="true" t="shared" si="3" ref="J51:O51">J12-J22-J31</f>
        <v>0</v>
      </c>
      <c r="K51" s="358"/>
      <c r="L51" s="358"/>
      <c r="M51" s="358">
        <f t="shared" si="3"/>
        <v>955.5700000000006</v>
      </c>
      <c r="N51" s="358">
        <v>6666.76</v>
      </c>
      <c r="O51" s="358">
        <f t="shared" si="3"/>
        <v>5082.0599999999995</v>
      </c>
      <c r="P51" s="358"/>
      <c r="Q51" s="358"/>
      <c r="R51" s="358">
        <f>R12-R22-R31</f>
        <v>2271921.78</v>
      </c>
    </row>
    <row r="52" spans="1:18" ht="12.75">
      <c r="A52" s="35" t="s">
        <v>399</v>
      </c>
      <c r="B52" s="35"/>
      <c r="C52" s="35"/>
      <c r="D52" s="35"/>
      <c r="E52" s="35"/>
      <c r="F52" s="35"/>
      <c r="G52" s="35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</row>
    <row r="53" spans="1:18" ht="12.75">
      <c r="A53" s="35" t="s">
        <v>400</v>
      </c>
      <c r="B53" s="35"/>
      <c r="C53" s="35"/>
      <c r="D53" s="35"/>
      <c r="E53" s="35"/>
      <c r="F53" s="35"/>
      <c r="G53" s="35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</row>
    <row r="54" spans="1:18" ht="12.75">
      <c r="A54" s="2" t="s">
        <v>636</v>
      </c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101"/>
      <c r="M54" s="101"/>
      <c r="N54" s="101"/>
      <c r="O54" s="101"/>
      <c r="P54" s="101"/>
      <c r="Q54" s="101"/>
      <c r="R54" s="101"/>
    </row>
    <row r="55" spans="1:18" ht="12.75">
      <c r="A55" s="35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</row>
    <row r="56" spans="1:18" ht="12.75">
      <c r="A56" s="35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</row>
    <row r="57" spans="1:18" ht="12.75">
      <c r="A57" s="35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</row>
    <row r="58" spans="1:18" ht="12.75">
      <c r="A58" s="35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</row>
    <row r="59" spans="1:18" ht="12.75">
      <c r="A59" s="35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</row>
    <row r="60" spans="1:18" ht="12.75">
      <c r="A60" s="35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</row>
    <row r="61" spans="1:18" ht="12.75">
      <c r="A61" s="35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</row>
    <row r="62" spans="1:18" ht="12.75">
      <c r="A62" s="35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</row>
    <row r="63" spans="1:18" ht="12.75">
      <c r="A63" s="35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</row>
    <row r="64" spans="1:18" ht="12.75">
      <c r="A64" s="35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</row>
    <row r="65" spans="1:18" ht="12.75">
      <c r="A65" s="35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ht="12.75">
      <c r="A66" s="35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</row>
    <row r="67" spans="1:18" ht="12.75">
      <c r="A67" s="35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</row>
    <row r="68" spans="1:18" ht="12.75">
      <c r="A68" s="35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</row>
    <row r="69" spans="1:11" ht="12.75">
      <c r="A69" s="35"/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</sheetData>
  <sheetProtection/>
  <mergeCells count="43">
    <mergeCell ref="C44:D44"/>
    <mergeCell ref="C48:D48"/>
    <mergeCell ref="C34:D34"/>
    <mergeCell ref="C35:D35"/>
    <mergeCell ref="C39:D39"/>
    <mergeCell ref="C43:D43"/>
    <mergeCell ref="B42:D42"/>
    <mergeCell ref="B50:D50"/>
    <mergeCell ref="B51:D51"/>
    <mergeCell ref="B12:D12"/>
    <mergeCell ref="B22:D22"/>
    <mergeCell ref="B30:D30"/>
    <mergeCell ref="B31:D31"/>
    <mergeCell ref="B41:D41"/>
    <mergeCell ref="B40:D40"/>
    <mergeCell ref="C13:D13"/>
    <mergeCell ref="C25:D25"/>
    <mergeCell ref="B21:D21"/>
    <mergeCell ref="B49:D49"/>
    <mergeCell ref="Q9:Q10"/>
    <mergeCell ref="C20:D20"/>
    <mergeCell ref="C23:D23"/>
    <mergeCell ref="C24:D24"/>
    <mergeCell ref="C29:D29"/>
    <mergeCell ref="C32:D32"/>
    <mergeCell ref="B16:D16"/>
    <mergeCell ref="C33:D33"/>
    <mergeCell ref="A5:R5"/>
    <mergeCell ref="A7:R7"/>
    <mergeCell ref="A9:A10"/>
    <mergeCell ref="B9:D10"/>
    <mergeCell ref="E9:E10"/>
    <mergeCell ref="B11:D11"/>
    <mergeCell ref="F9:G9"/>
    <mergeCell ref="H9:H10"/>
    <mergeCell ref="I9:I10"/>
    <mergeCell ref="J9:J10"/>
    <mergeCell ref="P9:P10"/>
    <mergeCell ref="R9:R10"/>
    <mergeCell ref="K9:K10"/>
    <mergeCell ref="L9:L10"/>
    <mergeCell ref="M9:M10"/>
    <mergeCell ref="N9:O9"/>
  </mergeCells>
  <printOptions horizontalCentered="1"/>
  <pageMargins left="0.35433070866141736" right="0.35433070866141736" top="0.3937007874015748" bottom="0.3937007874015748" header="0.31496062992125984" footer="0.31496062992125984"/>
  <pageSetup fitToHeight="2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BreakPreview" zoomScaleSheetLayoutView="100" zoomScalePageLayoutView="0" workbookViewId="0" topLeftCell="B1">
      <pane ySplit="11" topLeftCell="A36" activePane="bottomLeft" state="frozen"/>
      <selection pane="topLeft" activeCell="A1" sqref="A1"/>
      <selection pane="bottomLeft" activeCell="F41" sqref="F41"/>
    </sheetView>
  </sheetViews>
  <sheetFormatPr defaultColWidth="9.140625" defaultRowHeight="12.75"/>
  <cols>
    <col min="1" max="1" width="5.421875" style="121" customWidth="1"/>
    <col min="2" max="2" width="0.2890625" style="121" customWidth="1"/>
    <col min="3" max="3" width="2.00390625" style="121" customWidth="1"/>
    <col min="4" max="4" width="32.57421875" style="121" customWidth="1"/>
    <col min="5" max="5" width="6.7109375" style="121" bestFit="1" customWidth="1"/>
    <col min="6" max="8" width="12.00390625" style="121" customWidth="1"/>
    <col min="9" max="9" width="13.28125" style="121" customWidth="1"/>
    <col min="10" max="11" width="12.00390625" style="121" customWidth="1"/>
    <col min="12" max="12" width="8.421875" style="121" bestFit="1" customWidth="1"/>
    <col min="13" max="13" width="8.140625" style="121" customWidth="1"/>
    <col min="14" max="14" width="8.7109375" style="121" customWidth="1"/>
    <col min="15" max="16384" width="9.140625" style="121" customWidth="1"/>
  </cols>
  <sheetData>
    <row r="1" ht="12.75">
      <c r="J1" s="119"/>
    </row>
    <row r="2" ht="12.75">
      <c r="J2" s="102" t="s">
        <v>3</v>
      </c>
    </row>
    <row r="3" ht="12.75">
      <c r="J3" s="35" t="s">
        <v>448</v>
      </c>
    </row>
    <row r="5" spans="1:13" ht="30" customHeight="1">
      <c r="A5" s="611" t="s">
        <v>4</v>
      </c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</row>
    <row r="6" spans="4:13" ht="12.75">
      <c r="D6" s="612"/>
      <c r="E6" s="612"/>
      <c r="F6" s="612"/>
      <c r="G6" s="612"/>
      <c r="H6" s="612"/>
      <c r="I6" s="612"/>
      <c r="J6" s="612"/>
      <c r="K6" s="612"/>
      <c r="L6" s="612"/>
      <c r="M6" s="612"/>
    </row>
    <row r="7" spans="1:13" ht="12.75" customHeight="1">
      <c r="A7" s="555" t="s">
        <v>5</v>
      </c>
      <c r="B7" s="555"/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</row>
    <row r="9" spans="1:13" ht="27" customHeight="1">
      <c r="A9" s="613" t="s">
        <v>446</v>
      </c>
      <c r="B9" s="605" t="s">
        <v>481</v>
      </c>
      <c r="C9" s="606"/>
      <c r="D9" s="607"/>
      <c r="E9" s="613" t="s">
        <v>564</v>
      </c>
      <c r="F9" s="613" t="s">
        <v>565</v>
      </c>
      <c r="G9" s="613" t="s">
        <v>566</v>
      </c>
      <c r="H9" s="613"/>
      <c r="I9" s="613"/>
      <c r="J9" s="613" t="s">
        <v>6</v>
      </c>
      <c r="K9" s="613"/>
      <c r="L9" s="603" t="s">
        <v>570</v>
      </c>
      <c r="M9" s="613" t="s">
        <v>239</v>
      </c>
    </row>
    <row r="10" spans="1:13" ht="101.25" customHeight="1">
      <c r="A10" s="614"/>
      <c r="B10" s="608"/>
      <c r="C10" s="609"/>
      <c r="D10" s="610"/>
      <c r="E10" s="613"/>
      <c r="F10" s="613"/>
      <c r="G10" s="43" t="s">
        <v>24</v>
      </c>
      <c r="H10" s="43" t="s">
        <v>7</v>
      </c>
      <c r="I10" s="43" t="s">
        <v>8</v>
      </c>
      <c r="J10" s="43" t="s">
        <v>9</v>
      </c>
      <c r="K10" s="43" t="s">
        <v>10</v>
      </c>
      <c r="L10" s="604"/>
      <c r="M10" s="613"/>
    </row>
    <row r="11" spans="1:13" ht="12.75">
      <c r="A11" s="144">
        <v>1</v>
      </c>
      <c r="B11" s="276"/>
      <c r="C11" s="277"/>
      <c r="D11" s="278">
        <v>2</v>
      </c>
      <c r="E11" s="279">
        <v>3</v>
      </c>
      <c r="F11" s="279">
        <v>4</v>
      </c>
      <c r="G11" s="279">
        <v>5</v>
      </c>
      <c r="H11" s="279">
        <v>6</v>
      </c>
      <c r="I11" s="279">
        <v>7</v>
      </c>
      <c r="J11" s="279">
        <v>8</v>
      </c>
      <c r="K11" s="279">
        <v>9</v>
      </c>
      <c r="L11" s="279">
        <v>10</v>
      </c>
      <c r="M11" s="49">
        <v>11</v>
      </c>
    </row>
    <row r="12" spans="1:13" ht="24.75" customHeight="1">
      <c r="A12" s="280" t="s">
        <v>447</v>
      </c>
      <c r="B12" s="595" t="s">
        <v>370</v>
      </c>
      <c r="C12" s="596"/>
      <c r="D12" s="597"/>
      <c r="E12" s="282"/>
      <c r="F12" s="282">
        <v>1998.38</v>
      </c>
      <c r="G12" s="282"/>
      <c r="H12" s="282"/>
      <c r="I12" s="282"/>
      <c r="J12" s="282"/>
      <c r="K12" s="282"/>
      <c r="L12" s="282"/>
      <c r="M12" s="282">
        <v>1998.38</v>
      </c>
    </row>
    <row r="13" spans="1:13" ht="12.75">
      <c r="A13" s="97" t="s">
        <v>449</v>
      </c>
      <c r="B13" s="283"/>
      <c r="C13" s="284" t="s">
        <v>11</v>
      </c>
      <c r="D13" s="285"/>
      <c r="E13" s="282"/>
      <c r="F13" s="286"/>
      <c r="G13" s="282"/>
      <c r="H13" s="282"/>
      <c r="I13" s="282"/>
      <c r="J13" s="282"/>
      <c r="K13" s="287"/>
      <c r="L13" s="287"/>
      <c r="M13" s="282"/>
    </row>
    <row r="14" spans="1:13" ht="12.75">
      <c r="A14" s="288" t="s">
        <v>326</v>
      </c>
      <c r="B14" s="289"/>
      <c r="C14" s="277"/>
      <c r="D14" s="290" t="s">
        <v>373</v>
      </c>
      <c r="E14" s="282"/>
      <c r="F14" s="286"/>
      <c r="G14" s="282"/>
      <c r="H14" s="282"/>
      <c r="I14" s="282"/>
      <c r="J14" s="282"/>
      <c r="K14" s="287"/>
      <c r="L14" s="287"/>
      <c r="M14" s="282"/>
    </row>
    <row r="15" spans="1:13" ht="25.5">
      <c r="A15" s="291" t="s">
        <v>327</v>
      </c>
      <c r="B15" s="277"/>
      <c r="C15" s="277"/>
      <c r="D15" s="290" t="s">
        <v>374</v>
      </c>
      <c r="E15" s="282"/>
      <c r="F15" s="286"/>
      <c r="G15" s="282"/>
      <c r="H15" s="282"/>
      <c r="I15" s="282"/>
      <c r="J15" s="282"/>
      <c r="K15" s="287"/>
      <c r="L15" s="287"/>
      <c r="M15" s="282"/>
    </row>
    <row r="16" spans="1:13" ht="28.5" customHeight="1">
      <c r="A16" s="292" t="s">
        <v>451</v>
      </c>
      <c r="B16" s="293"/>
      <c r="C16" s="598" t="s">
        <v>12</v>
      </c>
      <c r="D16" s="599"/>
      <c r="E16" s="282"/>
      <c r="F16" s="282">
        <v>228.61</v>
      </c>
      <c r="G16" s="282"/>
      <c r="H16" s="282"/>
      <c r="I16" s="282"/>
      <c r="J16" s="282"/>
      <c r="K16" s="282"/>
      <c r="L16" s="282"/>
      <c r="M16" s="145">
        <v>228.61</v>
      </c>
    </row>
    <row r="17" spans="1:13" ht="12.75">
      <c r="A17" s="288" t="s">
        <v>328</v>
      </c>
      <c r="B17" s="294"/>
      <c r="C17" s="277"/>
      <c r="D17" s="290" t="s">
        <v>376</v>
      </c>
      <c r="E17" s="282"/>
      <c r="F17" s="282"/>
      <c r="G17" s="282"/>
      <c r="H17" s="282"/>
      <c r="I17" s="282"/>
      <c r="J17" s="282"/>
      <c r="K17" s="282"/>
      <c r="L17" s="282"/>
      <c r="M17" s="145"/>
    </row>
    <row r="18" spans="1:13" ht="12.75">
      <c r="A18" s="288" t="s">
        <v>329</v>
      </c>
      <c r="B18" s="294"/>
      <c r="C18" s="277"/>
      <c r="D18" s="290" t="s">
        <v>377</v>
      </c>
      <c r="E18" s="282"/>
      <c r="F18" s="282"/>
      <c r="G18" s="282"/>
      <c r="H18" s="282"/>
      <c r="I18" s="282"/>
      <c r="J18" s="282"/>
      <c r="K18" s="282"/>
      <c r="L18" s="282"/>
      <c r="M18" s="145"/>
    </row>
    <row r="19" spans="1:13" ht="12.75">
      <c r="A19" s="288" t="s">
        <v>408</v>
      </c>
      <c r="B19" s="294"/>
      <c r="C19" s="277"/>
      <c r="D19" s="290" t="s">
        <v>378</v>
      </c>
      <c r="E19" s="282"/>
      <c r="F19" s="282">
        <v>228.61</v>
      </c>
      <c r="G19" s="282"/>
      <c r="H19" s="282"/>
      <c r="I19" s="282"/>
      <c r="J19" s="282"/>
      <c r="K19" s="282"/>
      <c r="L19" s="282"/>
      <c r="M19" s="145">
        <v>228.61</v>
      </c>
    </row>
    <row r="20" spans="1:13" ht="12.75">
      <c r="A20" s="97" t="s">
        <v>452</v>
      </c>
      <c r="B20" s="295"/>
      <c r="C20" s="296" t="s">
        <v>428</v>
      </c>
      <c r="D20" s="297"/>
      <c r="E20" s="282"/>
      <c r="F20" s="282"/>
      <c r="G20" s="282"/>
      <c r="H20" s="282"/>
      <c r="I20" s="282"/>
      <c r="J20" s="298"/>
      <c r="K20" s="287"/>
      <c r="L20" s="287"/>
      <c r="M20" s="282"/>
    </row>
    <row r="21" spans="1:13" ht="24.75" customHeight="1">
      <c r="A21" s="280" t="s">
        <v>453</v>
      </c>
      <c r="B21" s="600" t="s">
        <v>379</v>
      </c>
      <c r="C21" s="601"/>
      <c r="D21" s="602"/>
      <c r="E21" s="282"/>
      <c r="F21" s="282">
        <v>1769.77</v>
      </c>
      <c r="G21" s="282"/>
      <c r="H21" s="282"/>
      <c r="I21" s="282"/>
      <c r="J21" s="282"/>
      <c r="K21" s="282"/>
      <c r="L21" s="282"/>
      <c r="M21" s="145">
        <v>1769.77</v>
      </c>
    </row>
    <row r="22" spans="1:13" ht="24.75" customHeight="1">
      <c r="A22" s="280" t="s">
        <v>454</v>
      </c>
      <c r="B22" s="595" t="s">
        <v>13</v>
      </c>
      <c r="C22" s="596"/>
      <c r="D22" s="597"/>
      <c r="E22" s="49" t="s">
        <v>323</v>
      </c>
      <c r="F22" s="282">
        <v>1998.38</v>
      </c>
      <c r="G22" s="282"/>
      <c r="H22" s="49" t="s">
        <v>323</v>
      </c>
      <c r="I22" s="49"/>
      <c r="J22" s="49" t="s">
        <v>323</v>
      </c>
      <c r="K22" s="49" t="s">
        <v>323</v>
      </c>
      <c r="L22" s="49"/>
      <c r="M22" s="282">
        <v>1998.38</v>
      </c>
    </row>
    <row r="23" spans="1:13" ht="30" customHeight="1">
      <c r="A23" s="97" t="s">
        <v>455</v>
      </c>
      <c r="B23" s="281"/>
      <c r="C23" s="590" t="s">
        <v>14</v>
      </c>
      <c r="D23" s="591"/>
      <c r="E23" s="49" t="s">
        <v>323</v>
      </c>
      <c r="F23" s="282"/>
      <c r="G23" s="282"/>
      <c r="H23" s="49" t="s">
        <v>323</v>
      </c>
      <c r="I23" s="49"/>
      <c r="J23" s="49" t="s">
        <v>323</v>
      </c>
      <c r="K23" s="49" t="s">
        <v>323</v>
      </c>
      <c r="L23" s="49"/>
      <c r="M23" s="282"/>
    </row>
    <row r="24" spans="1:13" ht="26.25" customHeight="1">
      <c r="A24" s="97" t="s">
        <v>456</v>
      </c>
      <c r="B24" s="283"/>
      <c r="C24" s="582" t="s">
        <v>15</v>
      </c>
      <c r="D24" s="583"/>
      <c r="E24" s="49" t="s">
        <v>323</v>
      </c>
      <c r="F24" s="298"/>
      <c r="G24" s="298"/>
      <c r="H24" s="49" t="s">
        <v>323</v>
      </c>
      <c r="I24" s="299"/>
      <c r="J24" s="49" t="s">
        <v>323</v>
      </c>
      <c r="K24" s="49" t="s">
        <v>323</v>
      </c>
      <c r="L24" s="49"/>
      <c r="M24" s="145"/>
    </row>
    <row r="25" spans="1:13" ht="24.75" customHeight="1">
      <c r="A25" s="97" t="s">
        <v>457</v>
      </c>
      <c r="B25" s="283"/>
      <c r="C25" s="582" t="s">
        <v>16</v>
      </c>
      <c r="D25" s="594"/>
      <c r="E25" s="49" t="s">
        <v>323</v>
      </c>
      <c r="F25" s="298"/>
      <c r="G25" s="298"/>
      <c r="H25" s="49" t="s">
        <v>323</v>
      </c>
      <c r="I25" s="299"/>
      <c r="J25" s="49" t="s">
        <v>323</v>
      </c>
      <c r="K25" s="49" t="s">
        <v>323</v>
      </c>
      <c r="L25" s="49"/>
      <c r="M25" s="145"/>
    </row>
    <row r="26" spans="1:13" ht="12.75">
      <c r="A26" s="288" t="s">
        <v>384</v>
      </c>
      <c r="B26" s="289"/>
      <c r="C26" s="300"/>
      <c r="D26" s="301" t="s">
        <v>376</v>
      </c>
      <c r="E26" s="8" t="s">
        <v>323</v>
      </c>
      <c r="F26" s="302"/>
      <c r="G26" s="302"/>
      <c r="H26" s="8" t="s">
        <v>323</v>
      </c>
      <c r="I26" s="303"/>
      <c r="J26" s="8" t="s">
        <v>323</v>
      </c>
      <c r="K26" s="8" t="s">
        <v>323</v>
      </c>
      <c r="L26" s="8"/>
      <c r="M26" s="145"/>
    </row>
    <row r="27" spans="1:13" ht="12.75">
      <c r="A27" s="288" t="s">
        <v>385</v>
      </c>
      <c r="B27" s="289"/>
      <c r="C27" s="300"/>
      <c r="D27" s="301" t="s">
        <v>377</v>
      </c>
      <c r="E27" s="8" t="s">
        <v>323</v>
      </c>
      <c r="F27" s="302"/>
      <c r="G27" s="302"/>
      <c r="H27" s="8" t="s">
        <v>323</v>
      </c>
      <c r="I27" s="303"/>
      <c r="J27" s="8" t="s">
        <v>323</v>
      </c>
      <c r="K27" s="8" t="s">
        <v>323</v>
      </c>
      <c r="L27" s="8"/>
      <c r="M27" s="145"/>
    </row>
    <row r="28" spans="1:13" ht="12.75">
      <c r="A28" s="288" t="s">
        <v>386</v>
      </c>
      <c r="B28" s="289"/>
      <c r="C28" s="300"/>
      <c r="D28" s="301" t="s">
        <v>378</v>
      </c>
      <c r="E28" s="8" t="s">
        <v>323</v>
      </c>
      <c r="F28" s="421">
        <v>228.61</v>
      </c>
      <c r="G28" s="302"/>
      <c r="H28" s="8" t="s">
        <v>323</v>
      </c>
      <c r="I28" s="303"/>
      <c r="J28" s="8" t="s">
        <v>323</v>
      </c>
      <c r="K28" s="8" t="s">
        <v>323</v>
      </c>
      <c r="L28" s="8"/>
      <c r="M28" s="420">
        <v>228.61</v>
      </c>
    </row>
    <row r="29" spans="1:13" ht="12.75">
      <c r="A29" s="144" t="s">
        <v>458</v>
      </c>
      <c r="B29" s="294"/>
      <c r="C29" s="304" t="s">
        <v>428</v>
      </c>
      <c r="D29" s="290"/>
      <c r="E29" s="49" t="s">
        <v>323</v>
      </c>
      <c r="F29" s="305"/>
      <c r="G29" s="305"/>
      <c r="H29" s="49" t="s">
        <v>323</v>
      </c>
      <c r="I29" s="306"/>
      <c r="J29" s="49" t="s">
        <v>323</v>
      </c>
      <c r="K29" s="49" t="s">
        <v>323</v>
      </c>
      <c r="L29" s="49"/>
      <c r="M29" s="145"/>
    </row>
    <row r="30" spans="1:13" ht="24.75" customHeight="1">
      <c r="A30" s="280" t="s">
        <v>459</v>
      </c>
      <c r="B30" s="584" t="s">
        <v>17</v>
      </c>
      <c r="C30" s="585"/>
      <c r="D30" s="586"/>
      <c r="E30" s="49" t="s">
        <v>323</v>
      </c>
      <c r="F30" s="282">
        <v>1769.77</v>
      </c>
      <c r="G30" s="282"/>
      <c r="H30" s="49" t="s">
        <v>323</v>
      </c>
      <c r="I30" s="49"/>
      <c r="J30" s="49" t="s">
        <v>323</v>
      </c>
      <c r="K30" s="49" t="s">
        <v>323</v>
      </c>
      <c r="L30" s="49"/>
      <c r="M30" s="145">
        <v>1769.77</v>
      </c>
    </row>
    <row r="31" spans="1:13" ht="24.75" customHeight="1">
      <c r="A31" s="97" t="s">
        <v>460</v>
      </c>
      <c r="B31" s="595" t="s">
        <v>388</v>
      </c>
      <c r="C31" s="596"/>
      <c r="D31" s="597"/>
      <c r="E31" s="282"/>
      <c r="F31" s="282"/>
      <c r="G31" s="282"/>
      <c r="H31" s="282"/>
      <c r="I31" s="282"/>
      <c r="J31" s="282"/>
      <c r="K31" s="282"/>
      <c r="L31" s="282"/>
      <c r="M31" s="145"/>
    </row>
    <row r="32" spans="1:13" ht="24.75" customHeight="1">
      <c r="A32" s="97" t="s">
        <v>461</v>
      </c>
      <c r="B32" s="281"/>
      <c r="C32" s="590" t="s">
        <v>389</v>
      </c>
      <c r="D32" s="591"/>
      <c r="E32" s="282"/>
      <c r="F32" s="282"/>
      <c r="G32" s="282"/>
      <c r="H32" s="282"/>
      <c r="I32" s="282"/>
      <c r="J32" s="282"/>
      <c r="K32" s="282"/>
      <c r="L32" s="282"/>
      <c r="M32" s="145"/>
    </row>
    <row r="33" spans="1:13" ht="33" customHeight="1">
      <c r="A33" s="97" t="s">
        <v>462</v>
      </c>
      <c r="B33" s="283"/>
      <c r="C33" s="592" t="s">
        <v>18</v>
      </c>
      <c r="D33" s="593"/>
      <c r="E33" s="282"/>
      <c r="F33" s="282"/>
      <c r="G33" s="282"/>
      <c r="H33" s="282"/>
      <c r="I33" s="282"/>
      <c r="J33" s="282"/>
      <c r="K33" s="282"/>
      <c r="L33" s="282"/>
      <c r="M33" s="145"/>
    </row>
    <row r="34" spans="1:13" ht="29.25" customHeight="1">
      <c r="A34" s="97" t="s">
        <v>463</v>
      </c>
      <c r="B34" s="283"/>
      <c r="C34" s="582" t="s">
        <v>391</v>
      </c>
      <c r="D34" s="594"/>
      <c r="E34" s="282"/>
      <c r="F34" s="282"/>
      <c r="G34" s="282"/>
      <c r="H34" s="282"/>
      <c r="I34" s="282"/>
      <c r="J34" s="282"/>
      <c r="K34" s="282"/>
      <c r="L34" s="282"/>
      <c r="M34" s="145"/>
    </row>
    <row r="35" spans="1:13" ht="24.75" customHeight="1">
      <c r="A35" s="280" t="s">
        <v>465</v>
      </c>
      <c r="B35" s="283"/>
      <c r="C35" s="582" t="s">
        <v>19</v>
      </c>
      <c r="D35" s="594"/>
      <c r="E35" s="282"/>
      <c r="F35" s="282"/>
      <c r="G35" s="282"/>
      <c r="H35" s="282"/>
      <c r="I35" s="282"/>
      <c r="J35" s="282"/>
      <c r="K35" s="282"/>
      <c r="L35" s="282"/>
      <c r="M35" s="145"/>
    </row>
    <row r="36" spans="1:13" ht="12.75">
      <c r="A36" s="288" t="s">
        <v>393</v>
      </c>
      <c r="B36" s="289"/>
      <c r="C36" s="300"/>
      <c r="D36" s="301" t="s">
        <v>376</v>
      </c>
      <c r="E36" s="282"/>
      <c r="F36" s="282"/>
      <c r="G36" s="282"/>
      <c r="H36" s="282"/>
      <c r="I36" s="282"/>
      <c r="J36" s="282"/>
      <c r="K36" s="282"/>
      <c r="L36" s="282"/>
      <c r="M36" s="145"/>
    </row>
    <row r="37" spans="1:13" ht="12.75">
      <c r="A37" s="288" t="s">
        <v>394</v>
      </c>
      <c r="B37" s="289"/>
      <c r="C37" s="300"/>
      <c r="D37" s="301" t="s">
        <v>377</v>
      </c>
      <c r="E37" s="282"/>
      <c r="F37" s="282"/>
      <c r="G37" s="282"/>
      <c r="H37" s="282"/>
      <c r="I37" s="282"/>
      <c r="J37" s="282"/>
      <c r="K37" s="282"/>
      <c r="L37" s="282"/>
      <c r="M37" s="145"/>
    </row>
    <row r="38" spans="1:13" ht="12.75">
      <c r="A38" s="288" t="s">
        <v>395</v>
      </c>
      <c r="B38" s="289"/>
      <c r="C38" s="300"/>
      <c r="D38" s="301" t="s">
        <v>378</v>
      </c>
      <c r="E38" s="282"/>
      <c r="F38" s="282"/>
      <c r="G38" s="282"/>
      <c r="H38" s="282"/>
      <c r="I38" s="282"/>
      <c r="J38" s="282"/>
      <c r="K38" s="282"/>
      <c r="L38" s="282"/>
      <c r="M38" s="145"/>
    </row>
    <row r="39" spans="1:13" ht="12.75">
      <c r="A39" s="97" t="s">
        <v>466</v>
      </c>
      <c r="B39" s="283"/>
      <c r="C39" s="307" t="s">
        <v>428</v>
      </c>
      <c r="D39" s="285"/>
      <c r="E39" s="282"/>
      <c r="F39" s="282"/>
      <c r="G39" s="282"/>
      <c r="H39" s="282"/>
      <c r="I39" s="282"/>
      <c r="J39" s="282"/>
      <c r="K39" s="282"/>
      <c r="L39" s="282"/>
      <c r="M39" s="145"/>
    </row>
    <row r="40" spans="1:13" ht="26.25" customHeight="1">
      <c r="A40" s="280" t="s">
        <v>467</v>
      </c>
      <c r="B40" s="584" t="s">
        <v>20</v>
      </c>
      <c r="C40" s="585"/>
      <c r="D40" s="586"/>
      <c r="E40" s="282"/>
      <c r="F40" s="282"/>
      <c r="G40" s="282"/>
      <c r="H40" s="282"/>
      <c r="I40" s="282"/>
      <c r="J40" s="282"/>
      <c r="K40" s="282"/>
      <c r="L40" s="282"/>
      <c r="M40" s="145"/>
    </row>
    <row r="41" spans="1:13" ht="24.75" customHeight="1">
      <c r="A41" s="280" t="s">
        <v>468</v>
      </c>
      <c r="B41" s="587" t="s">
        <v>21</v>
      </c>
      <c r="C41" s="588"/>
      <c r="D41" s="589"/>
      <c r="E41" s="282"/>
      <c r="F41" s="282"/>
      <c r="G41" s="282"/>
      <c r="H41" s="282"/>
      <c r="I41" s="282"/>
      <c r="J41" s="282"/>
      <c r="K41" s="282"/>
      <c r="L41" s="282"/>
      <c r="M41" s="145"/>
    </row>
    <row r="42" spans="1:13" ht="24.75" customHeight="1">
      <c r="A42" s="280" t="s">
        <v>469</v>
      </c>
      <c r="B42" s="584" t="s">
        <v>22</v>
      </c>
      <c r="C42" s="585"/>
      <c r="D42" s="586"/>
      <c r="E42" s="282"/>
      <c r="F42" s="282"/>
      <c r="G42" s="282"/>
      <c r="H42" s="282"/>
      <c r="I42" s="282"/>
      <c r="J42" s="282"/>
      <c r="K42" s="282"/>
      <c r="L42" s="282"/>
      <c r="M42" s="145"/>
    </row>
    <row r="43" spans="1:6" ht="12.75">
      <c r="A43" s="117" t="s">
        <v>25</v>
      </c>
      <c r="B43" s="117"/>
      <c r="C43" s="117"/>
      <c r="D43" s="117"/>
      <c r="E43" s="117"/>
      <c r="F43" s="117"/>
    </row>
    <row r="44" ht="12.75">
      <c r="A44" s="308" t="s">
        <v>23</v>
      </c>
    </row>
  </sheetData>
  <sheetProtection/>
  <mergeCells count="27">
    <mergeCell ref="A5:M5"/>
    <mergeCell ref="D6:M6"/>
    <mergeCell ref="A9:A10"/>
    <mergeCell ref="E9:E10"/>
    <mergeCell ref="F9:F10"/>
    <mergeCell ref="G9:I9"/>
    <mergeCell ref="J9:K9"/>
    <mergeCell ref="A7:M7"/>
    <mergeCell ref="M9:M10"/>
    <mergeCell ref="B12:D12"/>
    <mergeCell ref="C16:D16"/>
    <mergeCell ref="B21:D21"/>
    <mergeCell ref="L9:L10"/>
    <mergeCell ref="B9:D10"/>
    <mergeCell ref="B31:D31"/>
    <mergeCell ref="B22:D22"/>
    <mergeCell ref="C23:D23"/>
    <mergeCell ref="C25:D25"/>
    <mergeCell ref="B30:D30"/>
    <mergeCell ref="C24:D24"/>
    <mergeCell ref="B40:D40"/>
    <mergeCell ref="B42:D42"/>
    <mergeCell ref="B41:D41"/>
    <mergeCell ref="C32:D32"/>
    <mergeCell ref="C33:D33"/>
    <mergeCell ref="C34:D34"/>
    <mergeCell ref="C35:D35"/>
  </mergeCells>
  <printOptions/>
  <pageMargins left="0.5511811023622047" right="0.5511811023622047" top="0.5905511811023623" bottom="0.5905511811023623" header="0.31496062992125984" footer="0.31496062992125984"/>
  <pageSetup fitToHeight="2" fitToWidth="1" horizontalDpi="600" verticalDpi="600" orientation="landscape" paperSize="9" scale="87" r:id="rId1"/>
  <rowBreaks count="1" manualBreakCount="1">
    <brk id="24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view="pageBreakPreview" zoomScale="90" zoomScaleSheetLayoutView="90" zoomScalePageLayoutView="0" workbookViewId="0" topLeftCell="A7">
      <selection activeCell="G16" sqref="G16"/>
    </sheetView>
  </sheetViews>
  <sheetFormatPr defaultColWidth="9.140625" defaultRowHeight="12.75"/>
  <cols>
    <col min="1" max="1" width="11.8515625" style="2" customWidth="1"/>
    <col min="2" max="2" width="1.8515625" style="2" customWidth="1"/>
    <col min="3" max="3" width="34.8515625" style="2" customWidth="1"/>
    <col min="4" max="4" width="7.140625" style="2" customWidth="1"/>
    <col min="5" max="5" width="8.8515625" style="2" customWidth="1"/>
    <col min="6" max="6" width="12.8515625" style="2" customWidth="1"/>
    <col min="7" max="7" width="7.140625" style="2" customWidth="1"/>
    <col min="8" max="8" width="8.8515625" style="2" customWidth="1"/>
    <col min="9" max="9" width="12.8515625" style="2" customWidth="1"/>
    <col min="10" max="16384" width="9.140625" style="2" customWidth="1"/>
  </cols>
  <sheetData>
    <row r="1" ht="12.75">
      <c r="F1" s="310"/>
    </row>
    <row r="2" spans="6:9" ht="12.75">
      <c r="F2" s="622" t="s">
        <v>27</v>
      </c>
      <c r="G2" s="622"/>
      <c r="H2" s="622"/>
      <c r="I2" s="622"/>
    </row>
    <row r="3" spans="2:6" ht="12.75">
      <c r="B3" s="31"/>
      <c r="F3" s="2" t="s">
        <v>475</v>
      </c>
    </row>
    <row r="5" spans="1:9" ht="32.25" customHeight="1">
      <c r="A5" s="623" t="s">
        <v>103</v>
      </c>
      <c r="B5" s="623"/>
      <c r="C5" s="623"/>
      <c r="D5" s="623"/>
      <c r="E5" s="623"/>
      <c r="F5" s="623"/>
      <c r="G5" s="623"/>
      <c r="H5" s="623"/>
      <c r="I5" s="623"/>
    </row>
    <row r="6" spans="1:9" ht="12.75" customHeight="1">
      <c r="A6" s="103"/>
      <c r="B6" s="103"/>
      <c r="C6" s="103"/>
      <c r="D6" s="103"/>
      <c r="E6" s="103"/>
      <c r="F6" s="103"/>
      <c r="G6" s="103"/>
      <c r="H6" s="103"/>
      <c r="I6" s="103"/>
    </row>
    <row r="7" spans="1:9" ht="31.5" customHeight="1">
      <c r="A7" s="623" t="s">
        <v>104</v>
      </c>
      <c r="B7" s="623"/>
      <c r="C7" s="623"/>
      <c r="D7" s="623"/>
      <c r="E7" s="623"/>
      <c r="F7" s="623"/>
      <c r="G7" s="623"/>
      <c r="H7" s="623"/>
      <c r="I7" s="623"/>
    </row>
    <row r="9" spans="1:9" ht="25.5" customHeight="1">
      <c r="A9" s="624" t="s">
        <v>446</v>
      </c>
      <c r="B9" s="625" t="s">
        <v>335</v>
      </c>
      <c r="C9" s="626"/>
      <c r="D9" s="624" t="s">
        <v>483</v>
      </c>
      <c r="E9" s="624"/>
      <c r="F9" s="624"/>
      <c r="G9" s="624" t="s">
        <v>484</v>
      </c>
      <c r="H9" s="624"/>
      <c r="I9" s="624"/>
    </row>
    <row r="10" spans="1:9" ht="76.5">
      <c r="A10" s="624"/>
      <c r="B10" s="627"/>
      <c r="C10" s="628"/>
      <c r="D10" s="8" t="s">
        <v>31</v>
      </c>
      <c r="E10" s="8" t="s">
        <v>32</v>
      </c>
      <c r="F10" s="8" t="s">
        <v>33</v>
      </c>
      <c r="G10" s="8" t="s">
        <v>31</v>
      </c>
      <c r="H10" s="8" t="s">
        <v>32</v>
      </c>
      <c r="I10" s="8" t="s">
        <v>33</v>
      </c>
    </row>
    <row r="11" spans="1:9" ht="12.75">
      <c r="A11" s="8">
        <v>1</v>
      </c>
      <c r="B11" s="620">
        <v>2</v>
      </c>
      <c r="C11" s="621"/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</row>
    <row r="12" spans="1:9" ht="25.5" customHeight="1">
      <c r="A12" s="4" t="s">
        <v>447</v>
      </c>
      <c r="B12" s="564" t="s">
        <v>34</v>
      </c>
      <c r="C12" s="619"/>
      <c r="D12" s="406">
        <v>8349.59</v>
      </c>
      <c r="E12" s="8"/>
      <c r="F12" s="8"/>
      <c r="G12" s="406">
        <v>5534.78</v>
      </c>
      <c r="H12" s="8"/>
      <c r="I12" s="8"/>
    </row>
    <row r="13" spans="1:9" ht="15" customHeight="1">
      <c r="A13" s="8" t="s">
        <v>35</v>
      </c>
      <c r="B13" s="615" t="s">
        <v>36</v>
      </c>
      <c r="C13" s="616"/>
      <c r="D13" s="8"/>
      <c r="E13" s="8"/>
      <c r="F13" s="8"/>
      <c r="G13" s="8"/>
      <c r="H13" s="8"/>
      <c r="I13" s="8"/>
    </row>
    <row r="14" spans="1:9" ht="12.75" customHeight="1">
      <c r="A14" s="8" t="s">
        <v>325</v>
      </c>
      <c r="B14" s="434" t="s">
        <v>37</v>
      </c>
      <c r="C14" s="567"/>
      <c r="D14" s="106"/>
      <c r="E14" s="106"/>
      <c r="F14" s="106"/>
      <c r="G14" s="106"/>
      <c r="H14" s="106"/>
      <c r="I14" s="106"/>
    </row>
    <row r="15" spans="1:9" ht="12.75" customHeight="1">
      <c r="A15" s="8" t="s">
        <v>38</v>
      </c>
      <c r="B15" s="16"/>
      <c r="C15" s="311" t="s">
        <v>39</v>
      </c>
      <c r="D15" s="7"/>
      <c r="E15" s="7"/>
      <c r="F15" s="7"/>
      <c r="G15" s="7"/>
      <c r="H15" s="7"/>
      <c r="I15" s="7"/>
    </row>
    <row r="16" spans="1:9" ht="12.75" customHeight="1">
      <c r="A16" s="8" t="s">
        <v>40</v>
      </c>
      <c r="B16" s="16"/>
      <c r="C16" s="311" t="s">
        <v>41</v>
      </c>
      <c r="D16" s="7"/>
      <c r="E16" s="7"/>
      <c r="F16" s="7"/>
      <c r="G16" s="7"/>
      <c r="H16" s="7"/>
      <c r="I16" s="7"/>
    </row>
    <row r="17" spans="1:9" ht="25.5" customHeight="1">
      <c r="A17" s="8" t="s">
        <v>288</v>
      </c>
      <c r="B17" s="434" t="s">
        <v>42</v>
      </c>
      <c r="C17" s="567"/>
      <c r="D17" s="106"/>
      <c r="E17" s="106"/>
      <c r="F17" s="106"/>
      <c r="G17" s="106"/>
      <c r="H17" s="106"/>
      <c r="I17" s="106"/>
    </row>
    <row r="18" spans="1:9" ht="12.75" customHeight="1">
      <c r="A18" s="8" t="s">
        <v>43</v>
      </c>
      <c r="B18" s="16"/>
      <c r="C18" s="311" t="s">
        <v>44</v>
      </c>
      <c r="D18" s="7"/>
      <c r="E18" s="7"/>
      <c r="F18" s="7"/>
      <c r="G18" s="7"/>
      <c r="H18" s="7"/>
      <c r="I18" s="7"/>
    </row>
    <row r="19" spans="1:9" ht="12.75" customHeight="1">
      <c r="A19" s="8" t="s">
        <v>45</v>
      </c>
      <c r="B19" s="16"/>
      <c r="C19" s="311" t="s">
        <v>46</v>
      </c>
      <c r="D19" s="7"/>
      <c r="E19" s="7"/>
      <c r="F19" s="7"/>
      <c r="G19" s="7"/>
      <c r="H19" s="7"/>
      <c r="I19" s="7"/>
    </row>
    <row r="20" spans="1:9" ht="12.75" customHeight="1">
      <c r="A20" s="8" t="s">
        <v>47</v>
      </c>
      <c r="B20" s="16"/>
      <c r="C20" s="311" t="s">
        <v>48</v>
      </c>
      <c r="D20" s="7"/>
      <c r="E20" s="7"/>
      <c r="F20" s="7"/>
      <c r="G20" s="7"/>
      <c r="H20" s="7"/>
      <c r="I20" s="7"/>
    </row>
    <row r="21" spans="1:9" ht="12.75" customHeight="1">
      <c r="A21" s="8" t="s">
        <v>49</v>
      </c>
      <c r="B21" s="16"/>
      <c r="C21" s="311" t="s">
        <v>50</v>
      </c>
      <c r="D21" s="7"/>
      <c r="E21" s="7"/>
      <c r="F21" s="7"/>
      <c r="G21" s="7"/>
      <c r="H21" s="7"/>
      <c r="I21" s="7"/>
    </row>
    <row r="22" spans="1:9" ht="12.75" customHeight="1">
      <c r="A22" s="8" t="s">
        <v>51</v>
      </c>
      <c r="B22" s="16"/>
      <c r="C22" s="311" t="s">
        <v>354</v>
      </c>
      <c r="D22" s="7"/>
      <c r="E22" s="7"/>
      <c r="F22" s="7"/>
      <c r="G22" s="7"/>
      <c r="H22" s="7"/>
      <c r="I22" s="7"/>
    </row>
    <row r="23" spans="1:9" ht="25.5" customHeight="1">
      <c r="A23" s="8" t="s">
        <v>401</v>
      </c>
      <c r="B23" s="434" t="s">
        <v>52</v>
      </c>
      <c r="C23" s="567"/>
      <c r="D23" s="106"/>
      <c r="E23" s="106"/>
      <c r="F23" s="106"/>
      <c r="G23" s="106"/>
      <c r="H23" s="106"/>
      <c r="I23" s="106"/>
    </row>
    <row r="24" spans="1:9" ht="12.75" customHeight="1">
      <c r="A24" s="8" t="s">
        <v>402</v>
      </c>
      <c r="B24" s="434" t="s">
        <v>512</v>
      </c>
      <c r="C24" s="567"/>
      <c r="D24" s="407">
        <v>8349.59</v>
      </c>
      <c r="E24" s="106"/>
      <c r="F24" s="106"/>
      <c r="G24" s="407">
        <v>5534.78</v>
      </c>
      <c r="H24" s="106"/>
      <c r="I24" s="106"/>
    </row>
    <row r="25" spans="1:9" ht="12.75" customHeight="1">
      <c r="A25" s="8" t="s">
        <v>53</v>
      </c>
      <c r="B25" s="16"/>
      <c r="C25" s="311" t="s">
        <v>54</v>
      </c>
      <c r="D25" s="408">
        <v>8349.59</v>
      </c>
      <c r="E25" s="7"/>
      <c r="F25" s="7"/>
      <c r="G25" s="408">
        <v>5534.78</v>
      </c>
      <c r="H25" s="7"/>
      <c r="I25" s="7"/>
    </row>
    <row r="26" spans="1:9" ht="12.75" customHeight="1">
      <c r="A26" s="8" t="s">
        <v>55</v>
      </c>
      <c r="B26" s="16"/>
      <c r="C26" s="311" t="s">
        <v>354</v>
      </c>
      <c r="D26" s="7"/>
      <c r="E26" s="7"/>
      <c r="F26" s="7"/>
      <c r="G26" s="7"/>
      <c r="H26" s="7"/>
      <c r="I26" s="7"/>
    </row>
    <row r="27" spans="1:9" ht="12.75" customHeight="1">
      <c r="A27" s="8" t="s">
        <v>403</v>
      </c>
      <c r="B27" s="434" t="s">
        <v>514</v>
      </c>
      <c r="C27" s="567"/>
      <c r="D27" s="106"/>
      <c r="E27" s="106"/>
      <c r="F27" s="106"/>
      <c r="G27" s="106"/>
      <c r="H27" s="106"/>
      <c r="I27" s="106"/>
    </row>
    <row r="28" spans="1:9" ht="38.25" customHeight="1">
      <c r="A28" s="4" t="s">
        <v>449</v>
      </c>
      <c r="B28" s="564" t="s">
        <v>105</v>
      </c>
      <c r="C28" s="618"/>
      <c r="D28" s="106"/>
      <c r="E28" s="106"/>
      <c r="F28" s="106"/>
      <c r="G28" s="106"/>
      <c r="H28" s="106"/>
      <c r="I28" s="106"/>
    </row>
    <row r="29" spans="1:9" ht="25.5" customHeight="1">
      <c r="A29" s="4" t="s">
        <v>451</v>
      </c>
      <c r="B29" s="572" t="s">
        <v>106</v>
      </c>
      <c r="C29" s="572"/>
      <c r="D29" s="106">
        <v>8349.59</v>
      </c>
      <c r="E29" s="106"/>
      <c r="F29" s="106"/>
      <c r="G29" s="407">
        <v>5534.78</v>
      </c>
      <c r="H29" s="106"/>
      <c r="I29" s="106"/>
    </row>
    <row r="30" spans="1:9" ht="12.75" customHeight="1">
      <c r="A30" s="312"/>
      <c r="B30" s="29"/>
      <c r="C30" s="29"/>
      <c r="D30" s="313"/>
      <c r="E30" s="313"/>
      <c r="F30" s="313"/>
      <c r="G30" s="313"/>
      <c r="H30" s="313"/>
      <c r="I30" s="313"/>
    </row>
    <row r="31" spans="3:8" ht="12.75">
      <c r="C31" s="617" t="s">
        <v>334</v>
      </c>
      <c r="D31" s="617"/>
      <c r="E31" s="617"/>
      <c r="F31" s="617"/>
      <c r="G31" s="617"/>
      <c r="H31" s="617"/>
    </row>
  </sheetData>
  <sheetProtection/>
  <mergeCells count="18">
    <mergeCell ref="B12:C12"/>
    <mergeCell ref="B11:C11"/>
    <mergeCell ref="F2:I2"/>
    <mergeCell ref="A5:I5"/>
    <mergeCell ref="A7:I7"/>
    <mergeCell ref="A9:A10"/>
    <mergeCell ref="D9:F9"/>
    <mergeCell ref="G9:I9"/>
    <mergeCell ref="B9:C10"/>
    <mergeCell ref="B23:C23"/>
    <mergeCell ref="B13:C13"/>
    <mergeCell ref="B17:C17"/>
    <mergeCell ref="B14:C14"/>
    <mergeCell ref="C31:H31"/>
    <mergeCell ref="B28:C28"/>
    <mergeCell ref="B29:C29"/>
    <mergeCell ref="B27:C27"/>
    <mergeCell ref="B24:C24"/>
  </mergeCells>
  <printOptions horizontalCentered="1"/>
  <pageMargins left="0.7480314960629921" right="0.7480314960629921" top="0.5" bottom="0.51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view="pageBreakPreview" zoomScaleSheetLayoutView="100" zoomScalePageLayoutView="0" workbookViewId="0" topLeftCell="A11">
      <selection activeCell="E31" sqref="E31"/>
    </sheetView>
  </sheetViews>
  <sheetFormatPr defaultColWidth="9.140625" defaultRowHeight="12.75"/>
  <cols>
    <col min="1" max="1" width="5.140625" style="110" customWidth="1"/>
    <col min="2" max="2" width="1.421875" style="110" customWidth="1"/>
    <col min="3" max="3" width="35.421875" style="110" customWidth="1"/>
    <col min="4" max="7" width="12.421875" style="110" customWidth="1"/>
    <col min="8" max="16384" width="9.140625" style="110" customWidth="1"/>
  </cols>
  <sheetData>
    <row r="1" ht="12.75">
      <c r="D1" s="100"/>
    </row>
    <row r="2" spans="1:7" ht="12.75">
      <c r="A2" s="2"/>
      <c r="B2" s="2"/>
      <c r="C2" s="2"/>
      <c r="D2" s="622" t="s">
        <v>27</v>
      </c>
      <c r="E2" s="622"/>
      <c r="F2" s="622"/>
      <c r="G2" s="622"/>
    </row>
    <row r="3" spans="1:7" ht="12.75">
      <c r="A3" s="2"/>
      <c r="B3" s="31"/>
      <c r="C3" s="2"/>
      <c r="D3" s="31" t="s">
        <v>471</v>
      </c>
      <c r="E3" s="31"/>
      <c r="F3" s="31"/>
      <c r="G3" s="314"/>
    </row>
    <row r="4" spans="1:7" ht="12.75">
      <c r="A4" s="2"/>
      <c r="B4" s="2"/>
      <c r="C4" s="2"/>
      <c r="D4" s="2"/>
      <c r="E4" s="2"/>
      <c r="F4" s="2"/>
      <c r="G4" s="2"/>
    </row>
    <row r="5" spans="1:7" ht="35.25" customHeight="1">
      <c r="A5" s="623" t="s">
        <v>56</v>
      </c>
      <c r="B5" s="623"/>
      <c r="C5" s="623"/>
      <c r="D5" s="623"/>
      <c r="E5" s="623"/>
      <c r="F5" s="623"/>
      <c r="G5" s="623"/>
    </row>
    <row r="6" spans="1:7" ht="12.75">
      <c r="A6" s="2"/>
      <c r="B6" s="2"/>
      <c r="C6" s="2"/>
      <c r="D6" s="2"/>
      <c r="E6" s="2"/>
      <c r="F6" s="2"/>
      <c r="G6" s="2"/>
    </row>
    <row r="7" spans="1:7" ht="15.75">
      <c r="A7" s="629" t="s">
        <v>57</v>
      </c>
      <c r="B7" s="629"/>
      <c r="C7" s="629"/>
      <c r="D7" s="629"/>
      <c r="E7" s="629"/>
      <c r="F7" s="629"/>
      <c r="G7" s="629"/>
    </row>
    <row r="8" spans="1:7" ht="12.75">
      <c r="A8" s="2"/>
      <c r="B8" s="2"/>
      <c r="C8" s="2"/>
      <c r="D8" s="2"/>
      <c r="E8" s="2"/>
      <c r="F8" s="2"/>
      <c r="G8" s="2"/>
    </row>
    <row r="9" spans="1:7" ht="38.25" customHeight="1">
      <c r="A9" s="630" t="s">
        <v>446</v>
      </c>
      <c r="B9" s="631" t="s">
        <v>335</v>
      </c>
      <c r="C9" s="632"/>
      <c r="D9" s="630" t="s">
        <v>483</v>
      </c>
      <c r="E9" s="630"/>
      <c r="F9" s="630" t="s">
        <v>484</v>
      </c>
      <c r="G9" s="630"/>
    </row>
    <row r="10" spans="1:7" ht="25.5">
      <c r="A10" s="630"/>
      <c r="B10" s="633"/>
      <c r="C10" s="634"/>
      <c r="D10" s="316" t="s">
        <v>31</v>
      </c>
      <c r="E10" s="316" t="s">
        <v>58</v>
      </c>
      <c r="F10" s="316" t="s">
        <v>31</v>
      </c>
      <c r="G10" s="316" t="s">
        <v>58</v>
      </c>
    </row>
    <row r="11" spans="1:7" ht="12.75">
      <c r="A11" s="316">
        <v>1</v>
      </c>
      <c r="B11" s="635">
        <v>2</v>
      </c>
      <c r="C11" s="636"/>
      <c r="D11" s="316">
        <v>3</v>
      </c>
      <c r="E11" s="316">
        <v>4</v>
      </c>
      <c r="F11" s="316">
        <v>5</v>
      </c>
      <c r="G11" s="316">
        <v>6</v>
      </c>
    </row>
    <row r="12" spans="1:7" ht="37.5" customHeight="1">
      <c r="A12" s="315" t="s">
        <v>447</v>
      </c>
      <c r="B12" s="637" t="s">
        <v>59</v>
      </c>
      <c r="C12" s="638"/>
      <c r="D12" s="318"/>
      <c r="E12" s="318"/>
      <c r="F12" s="318"/>
      <c r="G12" s="318"/>
    </row>
    <row r="13" spans="1:7" ht="12.75">
      <c r="A13" s="316" t="s">
        <v>324</v>
      </c>
      <c r="B13" s="317"/>
      <c r="C13" s="319" t="s">
        <v>60</v>
      </c>
      <c r="D13" s="320"/>
      <c r="E13" s="320"/>
      <c r="F13" s="320"/>
      <c r="G13" s="320"/>
    </row>
    <row r="14" spans="1:7" ht="12.75">
      <c r="A14" s="316" t="s">
        <v>325</v>
      </c>
      <c r="B14" s="317"/>
      <c r="C14" s="319" t="s">
        <v>61</v>
      </c>
      <c r="D14" s="320"/>
      <c r="E14" s="320"/>
      <c r="F14" s="320"/>
      <c r="G14" s="320"/>
    </row>
    <row r="15" spans="1:7" ht="12.75">
      <c r="A15" s="316" t="s">
        <v>288</v>
      </c>
      <c r="B15" s="317"/>
      <c r="C15" s="319" t="s">
        <v>62</v>
      </c>
      <c r="D15" s="320"/>
      <c r="E15" s="320"/>
      <c r="F15" s="320"/>
      <c r="G15" s="320"/>
    </row>
    <row r="16" spans="1:7" ht="12.75">
      <c r="A16" s="316" t="s">
        <v>401</v>
      </c>
      <c r="B16" s="317"/>
      <c r="C16" s="319" t="s">
        <v>63</v>
      </c>
      <c r="D16" s="320"/>
      <c r="E16" s="320"/>
      <c r="F16" s="320"/>
      <c r="G16" s="320"/>
    </row>
    <row r="17" spans="1:7" ht="12.75" customHeight="1">
      <c r="A17" s="321" t="s">
        <v>402</v>
      </c>
      <c r="B17" s="317"/>
      <c r="C17" s="319" t="s">
        <v>64</v>
      </c>
      <c r="D17" s="320"/>
      <c r="E17" s="320"/>
      <c r="F17" s="320"/>
      <c r="G17" s="320"/>
    </row>
    <row r="18" spans="1:7" ht="12.75" customHeight="1">
      <c r="A18" s="322" t="s">
        <v>403</v>
      </c>
      <c r="B18" s="317"/>
      <c r="C18" s="319" t="s">
        <v>65</v>
      </c>
      <c r="D18" s="320"/>
      <c r="E18" s="320"/>
      <c r="F18" s="320"/>
      <c r="G18" s="320"/>
    </row>
    <row r="19" spans="1:7" ht="25.5" customHeight="1">
      <c r="A19" s="315" t="s">
        <v>449</v>
      </c>
      <c r="B19" s="637" t="s">
        <v>66</v>
      </c>
      <c r="C19" s="638"/>
      <c r="D19" s="318"/>
      <c r="E19" s="318"/>
      <c r="F19" s="318"/>
      <c r="G19" s="318"/>
    </row>
    <row r="20" spans="1:7" ht="12.75">
      <c r="A20" s="316" t="s">
        <v>67</v>
      </c>
      <c r="B20" s="317"/>
      <c r="C20" s="319" t="s">
        <v>68</v>
      </c>
      <c r="D20" s="320"/>
      <c r="E20" s="320"/>
      <c r="F20" s="320"/>
      <c r="G20" s="320"/>
    </row>
    <row r="21" spans="1:7" ht="12.75">
      <c r="A21" s="316" t="s">
        <v>69</v>
      </c>
      <c r="B21" s="317"/>
      <c r="C21" s="319" t="s">
        <v>61</v>
      </c>
      <c r="D21" s="320"/>
      <c r="E21" s="320"/>
      <c r="F21" s="320"/>
      <c r="G21" s="320"/>
    </row>
    <row r="22" spans="1:7" ht="12.75">
      <c r="A22" s="316" t="s">
        <v>70</v>
      </c>
      <c r="B22" s="317"/>
      <c r="C22" s="319" t="s">
        <v>62</v>
      </c>
      <c r="D22" s="320"/>
      <c r="E22" s="320"/>
      <c r="F22" s="320"/>
      <c r="G22" s="320"/>
    </row>
    <row r="23" spans="1:7" ht="12.75" customHeight="1">
      <c r="A23" s="316" t="s">
        <v>71</v>
      </c>
      <c r="B23" s="317"/>
      <c r="C23" s="319" t="s">
        <v>63</v>
      </c>
      <c r="D23" s="320"/>
      <c r="E23" s="320"/>
      <c r="F23" s="320"/>
      <c r="G23" s="320"/>
    </row>
    <row r="24" spans="1:7" ht="12.75">
      <c r="A24" s="321" t="s">
        <v>406</v>
      </c>
      <c r="B24" s="317"/>
      <c r="C24" s="319" t="s">
        <v>64</v>
      </c>
      <c r="D24" s="320"/>
      <c r="E24" s="320"/>
      <c r="F24" s="320"/>
      <c r="G24" s="320"/>
    </row>
    <row r="25" spans="1:7" ht="12.75">
      <c r="A25" s="322" t="s">
        <v>407</v>
      </c>
      <c r="B25" s="317"/>
      <c r="C25" s="319" t="s">
        <v>65</v>
      </c>
      <c r="D25" s="320"/>
      <c r="E25" s="320"/>
      <c r="F25" s="320"/>
      <c r="G25" s="320"/>
    </row>
    <row r="26" spans="1:7" ht="25.5" customHeight="1">
      <c r="A26" s="315" t="s">
        <v>72</v>
      </c>
      <c r="B26" s="637" t="s">
        <v>73</v>
      </c>
      <c r="C26" s="638"/>
      <c r="D26" s="318">
        <v>3885.37</v>
      </c>
      <c r="E26" s="318"/>
      <c r="F26" s="318">
        <v>1316.66</v>
      </c>
      <c r="G26" s="318"/>
    </row>
    <row r="27" spans="1:7" ht="12.75">
      <c r="A27" s="316" t="s">
        <v>74</v>
      </c>
      <c r="B27" s="317"/>
      <c r="C27" s="319" t="s">
        <v>68</v>
      </c>
      <c r="D27" s="320">
        <v>3885.37</v>
      </c>
      <c r="E27" s="320"/>
      <c r="F27" s="320">
        <v>1316.66</v>
      </c>
      <c r="G27" s="320"/>
    </row>
    <row r="28" spans="1:7" ht="12.75">
      <c r="A28" s="316" t="s">
        <v>75</v>
      </c>
      <c r="B28" s="317"/>
      <c r="C28" s="319" t="s">
        <v>61</v>
      </c>
      <c r="D28" s="320"/>
      <c r="E28" s="320"/>
      <c r="F28" s="320"/>
      <c r="G28" s="320"/>
    </row>
    <row r="29" spans="1:7" ht="12.75">
      <c r="A29" s="316" t="s">
        <v>76</v>
      </c>
      <c r="B29" s="317"/>
      <c r="C29" s="323" t="s">
        <v>62</v>
      </c>
      <c r="D29" s="320"/>
      <c r="E29" s="320"/>
      <c r="F29" s="320"/>
      <c r="G29" s="320"/>
    </row>
    <row r="30" spans="1:7" ht="12.75">
      <c r="A30" s="316" t="s">
        <v>77</v>
      </c>
      <c r="B30" s="317"/>
      <c r="C30" s="319" t="s">
        <v>63</v>
      </c>
      <c r="D30" s="320"/>
      <c r="E30" s="320"/>
      <c r="F30" s="320"/>
      <c r="G30" s="320"/>
    </row>
    <row r="31" spans="1:7" ht="12.75" customHeight="1">
      <c r="A31" s="324" t="s">
        <v>410</v>
      </c>
      <c r="B31" s="317"/>
      <c r="C31" s="319" t="s">
        <v>64</v>
      </c>
      <c r="D31" s="320"/>
      <c r="E31" s="320"/>
      <c r="F31" s="320"/>
      <c r="G31" s="320"/>
    </row>
    <row r="32" spans="1:7" ht="12.75" customHeight="1">
      <c r="A32" s="316" t="s">
        <v>78</v>
      </c>
      <c r="B32" s="317"/>
      <c r="C32" s="319" t="s">
        <v>79</v>
      </c>
      <c r="D32" s="320"/>
      <c r="E32" s="320"/>
      <c r="F32" s="320"/>
      <c r="G32" s="320"/>
    </row>
    <row r="33" spans="1:7" ht="12.75">
      <c r="A33" s="316" t="s">
        <v>80</v>
      </c>
      <c r="B33" s="317"/>
      <c r="C33" s="319" t="s">
        <v>81</v>
      </c>
      <c r="D33" s="320"/>
      <c r="E33" s="320"/>
      <c r="F33" s="320"/>
      <c r="G33" s="320"/>
    </row>
    <row r="34" spans="1:7" ht="12.75" customHeight="1">
      <c r="A34" s="325" t="s">
        <v>452</v>
      </c>
      <c r="B34" s="639" t="s">
        <v>82</v>
      </c>
      <c r="C34" s="640"/>
      <c r="D34" s="326">
        <v>3885.37</v>
      </c>
      <c r="E34" s="326"/>
      <c r="F34" s="326">
        <v>1316.99</v>
      </c>
      <c r="G34" s="326"/>
    </row>
    <row r="35" spans="1:7" ht="12.75">
      <c r="A35" s="4" t="s">
        <v>83</v>
      </c>
      <c r="B35" s="572" t="s">
        <v>84</v>
      </c>
      <c r="C35" s="572"/>
      <c r="D35" s="106"/>
      <c r="E35" s="106"/>
      <c r="F35" s="106"/>
      <c r="G35" s="106"/>
    </row>
    <row r="36" spans="1:7" ht="12.75">
      <c r="A36" s="312"/>
      <c r="B36" s="29"/>
      <c r="C36" s="29"/>
      <c r="D36" s="313"/>
      <c r="E36" s="313"/>
      <c r="F36" s="313"/>
      <c r="G36" s="313"/>
    </row>
    <row r="37" spans="1:7" ht="12.75">
      <c r="A37" s="312"/>
      <c r="B37" s="29"/>
      <c r="C37" s="29"/>
      <c r="D37" s="327"/>
      <c r="E37" s="327"/>
      <c r="F37" s="313"/>
      <c r="G37" s="313"/>
    </row>
    <row r="38" spans="1:7" ht="12.75">
      <c r="A38" s="312"/>
      <c r="B38" s="29"/>
      <c r="C38" s="29"/>
      <c r="D38" s="313"/>
      <c r="E38" s="313"/>
      <c r="F38" s="313"/>
      <c r="G38" s="313"/>
    </row>
  </sheetData>
  <sheetProtection/>
  <mergeCells count="13">
    <mergeCell ref="B35:C35"/>
    <mergeCell ref="B11:C11"/>
    <mergeCell ref="B12:C12"/>
    <mergeCell ref="B19:C19"/>
    <mergeCell ref="B26:C26"/>
    <mergeCell ref="B34:C34"/>
    <mergeCell ref="D2:G2"/>
    <mergeCell ref="A5:G5"/>
    <mergeCell ref="A7:G7"/>
    <mergeCell ref="A9:A10"/>
    <mergeCell ref="D9:E9"/>
    <mergeCell ref="F9:G9"/>
    <mergeCell ref="B9:C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="110" zoomScaleSheetLayoutView="110" zoomScalePageLayoutView="0" workbookViewId="0" topLeftCell="A11">
      <selection activeCell="D22" sqref="D22"/>
    </sheetView>
  </sheetViews>
  <sheetFormatPr defaultColWidth="9.140625" defaultRowHeight="12.75"/>
  <cols>
    <col min="1" max="1" width="5.00390625" style="330" customWidth="1"/>
    <col min="2" max="2" width="1.57421875" style="330" customWidth="1"/>
    <col min="3" max="3" width="37.140625" style="330" customWidth="1"/>
    <col min="4" max="4" width="7.57421875" style="330" customWidth="1"/>
    <col min="5" max="5" width="10.8515625" style="330" customWidth="1"/>
    <col min="6" max="6" width="16.140625" style="330" customWidth="1"/>
    <col min="7" max="7" width="7.57421875" style="330" customWidth="1"/>
    <col min="8" max="8" width="10.28125" style="330" bestFit="1" customWidth="1"/>
    <col min="9" max="9" width="16.57421875" style="330" customWidth="1"/>
    <col min="10" max="16384" width="9.140625" style="330" customWidth="1"/>
  </cols>
  <sheetData>
    <row r="1" ht="15">
      <c r="F1" s="310"/>
    </row>
    <row r="2" spans="6:9" ht="12.75" customHeight="1">
      <c r="F2" s="31" t="s">
        <v>27</v>
      </c>
      <c r="H2" s="31"/>
      <c r="I2" s="31"/>
    </row>
    <row r="3" spans="2:9" ht="15">
      <c r="B3" s="331"/>
      <c r="F3" s="31" t="s">
        <v>476</v>
      </c>
      <c r="H3" s="309"/>
      <c r="I3" s="328"/>
    </row>
    <row r="4" spans="1:9" s="332" customFormat="1" ht="33.75" customHeight="1">
      <c r="A4" s="647" t="s">
        <v>85</v>
      </c>
      <c r="B4" s="647"/>
      <c r="C4" s="647"/>
      <c r="D4" s="647"/>
      <c r="E4" s="647"/>
      <c r="F4" s="647"/>
      <c r="G4" s="647"/>
      <c r="H4" s="647"/>
      <c r="I4" s="647"/>
    </row>
    <row r="5" spans="1:9" ht="18" customHeight="1">
      <c r="A5" s="648" t="s">
        <v>86</v>
      </c>
      <c r="B5" s="648"/>
      <c r="C5" s="648"/>
      <c r="D5" s="648"/>
      <c r="E5" s="648"/>
      <c r="F5" s="648"/>
      <c r="G5" s="648"/>
      <c r="H5" s="648"/>
      <c r="I5" s="648"/>
    </row>
    <row r="7" spans="1:9" ht="25.5" customHeight="1">
      <c r="A7" s="649" t="s">
        <v>446</v>
      </c>
      <c r="B7" s="650" t="s">
        <v>335</v>
      </c>
      <c r="C7" s="651"/>
      <c r="D7" s="649" t="s">
        <v>483</v>
      </c>
      <c r="E7" s="649"/>
      <c r="F7" s="649"/>
      <c r="G7" s="649" t="s">
        <v>484</v>
      </c>
      <c r="H7" s="649"/>
      <c r="I7" s="649"/>
    </row>
    <row r="8" spans="1:9" ht="105">
      <c r="A8" s="649"/>
      <c r="B8" s="652"/>
      <c r="C8" s="653"/>
      <c r="D8" s="113" t="s">
        <v>31</v>
      </c>
      <c r="E8" s="113" t="s">
        <v>87</v>
      </c>
      <c r="F8" s="113" t="s">
        <v>88</v>
      </c>
      <c r="G8" s="113" t="s">
        <v>31</v>
      </c>
      <c r="H8" s="113" t="s">
        <v>87</v>
      </c>
      <c r="I8" s="113" t="s">
        <v>88</v>
      </c>
    </row>
    <row r="9" spans="1:9" ht="15">
      <c r="A9" s="113">
        <v>1</v>
      </c>
      <c r="B9" s="645">
        <v>2</v>
      </c>
      <c r="C9" s="646"/>
      <c r="D9" s="113">
        <v>3</v>
      </c>
      <c r="E9" s="113">
        <v>4</v>
      </c>
      <c r="F9" s="113">
        <v>5</v>
      </c>
      <c r="G9" s="113">
        <v>6</v>
      </c>
      <c r="H9" s="113">
        <v>7</v>
      </c>
      <c r="I9" s="113">
        <v>8</v>
      </c>
    </row>
    <row r="10" spans="1:9" ht="25.5" customHeight="1">
      <c r="A10" s="112" t="s">
        <v>447</v>
      </c>
      <c r="B10" s="641" t="s">
        <v>541</v>
      </c>
      <c r="C10" s="643"/>
      <c r="D10" s="115"/>
      <c r="E10" s="115"/>
      <c r="F10" s="115"/>
      <c r="G10" s="115"/>
      <c r="H10" s="115"/>
      <c r="I10" s="115"/>
    </row>
    <row r="11" spans="1:9" ht="26.25" customHeight="1">
      <c r="A11" s="112" t="s">
        <v>26</v>
      </c>
      <c r="B11" s="641" t="s">
        <v>592</v>
      </c>
      <c r="C11" s="643"/>
      <c r="D11" s="28"/>
      <c r="E11" s="115"/>
      <c r="F11" s="115"/>
      <c r="G11" s="115"/>
      <c r="H11" s="115"/>
      <c r="I11" s="115"/>
    </row>
    <row r="12" spans="1:9" ht="12.75" customHeight="1">
      <c r="A12" s="112" t="s">
        <v>451</v>
      </c>
      <c r="B12" s="641" t="s">
        <v>550</v>
      </c>
      <c r="C12" s="643"/>
      <c r="D12" s="115">
        <v>16.46</v>
      </c>
      <c r="E12" s="115"/>
      <c r="F12" s="115"/>
      <c r="G12" s="115">
        <v>4.37</v>
      </c>
      <c r="H12" s="115"/>
      <c r="I12" s="115"/>
    </row>
    <row r="13" spans="1:9" ht="15">
      <c r="A13" s="112" t="s">
        <v>452</v>
      </c>
      <c r="B13" s="641" t="s">
        <v>552</v>
      </c>
      <c r="C13" s="642"/>
      <c r="D13" s="409">
        <v>6216.21</v>
      </c>
      <c r="E13" s="409">
        <v>1452.1</v>
      </c>
      <c r="F13" s="115"/>
      <c r="G13" s="409">
        <v>4363.03</v>
      </c>
      <c r="H13" s="115">
        <v>1032.07</v>
      </c>
      <c r="I13" s="115"/>
    </row>
    <row r="14" spans="1:9" ht="15">
      <c r="A14" s="113" t="s">
        <v>653</v>
      </c>
      <c r="B14" s="114"/>
      <c r="C14" s="333" t="s">
        <v>89</v>
      </c>
      <c r="D14" s="115"/>
      <c r="E14" s="115"/>
      <c r="F14" s="115"/>
      <c r="G14" s="115"/>
      <c r="H14" s="115"/>
      <c r="I14" s="115"/>
    </row>
    <row r="15" spans="1:9" ht="15">
      <c r="A15" s="113" t="s">
        <v>652</v>
      </c>
      <c r="B15" s="114"/>
      <c r="C15" s="333" t="s">
        <v>90</v>
      </c>
      <c r="D15" s="409">
        <v>6216.21</v>
      </c>
      <c r="E15" s="409">
        <v>1452.1</v>
      </c>
      <c r="F15" s="115"/>
      <c r="G15" s="409">
        <v>4363.03</v>
      </c>
      <c r="H15" s="115">
        <v>1032.07</v>
      </c>
      <c r="I15" s="115"/>
    </row>
    <row r="16" spans="1:9" ht="15">
      <c r="A16" s="112" t="s">
        <v>352</v>
      </c>
      <c r="B16" s="114"/>
      <c r="C16" s="333" t="s">
        <v>91</v>
      </c>
      <c r="D16" s="115"/>
      <c r="E16" s="115"/>
      <c r="F16" s="115"/>
      <c r="G16" s="115"/>
      <c r="H16" s="115"/>
      <c r="I16" s="115"/>
    </row>
    <row r="17" spans="1:9" ht="15">
      <c r="A17" s="112" t="s">
        <v>651</v>
      </c>
      <c r="B17" s="114"/>
      <c r="C17" s="333" t="s">
        <v>92</v>
      </c>
      <c r="D17" s="115"/>
      <c r="E17" s="115"/>
      <c r="F17" s="115"/>
      <c r="G17" s="115"/>
      <c r="H17" s="115"/>
      <c r="I17" s="115"/>
    </row>
    <row r="18" spans="1:9" ht="15">
      <c r="A18" s="112" t="s">
        <v>453</v>
      </c>
      <c r="B18" s="641" t="s">
        <v>554</v>
      </c>
      <c r="C18" s="643"/>
      <c r="D18" s="115"/>
      <c r="E18" s="115"/>
      <c r="F18" s="115"/>
      <c r="G18" s="115"/>
      <c r="H18" s="115"/>
      <c r="I18" s="115"/>
    </row>
    <row r="19" spans="1:9" ht="15">
      <c r="A19" s="112" t="s">
        <v>332</v>
      </c>
      <c r="B19" s="114"/>
      <c r="C19" s="333" t="s">
        <v>93</v>
      </c>
      <c r="D19" s="115"/>
      <c r="E19" s="115"/>
      <c r="F19" s="115"/>
      <c r="G19" s="115"/>
      <c r="H19" s="115"/>
      <c r="I19" s="115"/>
    </row>
    <row r="20" spans="1:9" ht="15">
      <c r="A20" s="112" t="s">
        <v>333</v>
      </c>
      <c r="B20" s="114"/>
      <c r="C20" s="333" t="s">
        <v>94</v>
      </c>
      <c r="D20" s="115"/>
      <c r="E20" s="115"/>
      <c r="F20" s="115"/>
      <c r="G20" s="115"/>
      <c r="H20" s="115"/>
      <c r="I20" s="115"/>
    </row>
    <row r="21" spans="1:9" ht="15">
      <c r="A21" s="112" t="s">
        <v>650</v>
      </c>
      <c r="B21" s="114"/>
      <c r="C21" s="333" t="s">
        <v>95</v>
      </c>
      <c r="D21" s="115"/>
      <c r="E21" s="115"/>
      <c r="F21" s="115"/>
      <c r="G21" s="115"/>
      <c r="H21" s="115"/>
      <c r="I21" s="115"/>
    </row>
    <row r="22" spans="1:9" ht="25.5" customHeight="1">
      <c r="A22" s="112" t="s">
        <v>454</v>
      </c>
      <c r="B22" s="641" t="s">
        <v>649</v>
      </c>
      <c r="C22" s="643"/>
      <c r="D22" s="409">
        <f>D12+D13</f>
        <v>6232.67</v>
      </c>
      <c r="E22" s="409">
        <f>E12+E13</f>
        <v>1452.1</v>
      </c>
      <c r="F22" s="115"/>
      <c r="G22" s="409">
        <f>G11+G12+G13</f>
        <v>4367.4</v>
      </c>
      <c r="H22" s="409">
        <f>H11+H12+H13</f>
        <v>1032.07</v>
      </c>
      <c r="I22" s="115"/>
    </row>
    <row r="24" spans="1:9" ht="15">
      <c r="A24" s="644" t="s">
        <v>96</v>
      </c>
      <c r="B24" s="644"/>
      <c r="C24" s="644"/>
      <c r="D24" s="644"/>
      <c r="E24" s="644"/>
      <c r="F24" s="644"/>
      <c r="G24" s="644"/>
      <c r="H24" s="644"/>
      <c r="I24" s="644"/>
    </row>
  </sheetData>
  <sheetProtection/>
  <mergeCells count="14">
    <mergeCell ref="A4:I4"/>
    <mergeCell ref="A5:I5"/>
    <mergeCell ref="A7:A8"/>
    <mergeCell ref="D7:F7"/>
    <mergeCell ref="G7:I7"/>
    <mergeCell ref="B7:C8"/>
    <mergeCell ref="B13:C13"/>
    <mergeCell ref="B18:C18"/>
    <mergeCell ref="B22:C22"/>
    <mergeCell ref="A24:I24"/>
    <mergeCell ref="B9:C9"/>
    <mergeCell ref="B10:C10"/>
    <mergeCell ref="B12:C12"/>
    <mergeCell ref="B11:C11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Rasa</cp:lastModifiedBy>
  <cp:lastPrinted>2018-02-05T08:03:16Z</cp:lastPrinted>
  <dcterms:created xsi:type="dcterms:W3CDTF">2013-02-01T07:28:35Z</dcterms:created>
  <dcterms:modified xsi:type="dcterms:W3CDTF">2018-04-10T10:41:33Z</dcterms:modified>
  <cp:category/>
  <cp:version/>
  <cp:contentType/>
  <cp:contentStatus/>
</cp:coreProperties>
</file>